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2"/>
  </bookViews>
  <sheets>
    <sheet name="eco-2036 6&quot; Stone Base" sheetId="1" r:id="rId1"/>
    <sheet name="eco-2036 12&quot; Stone Base" sheetId="2" r:id="rId2"/>
    <sheet name="eco-2036 18&quot; Stone Base" sheetId="3" r:id="rId3"/>
  </sheets>
  <definedNames>
    <definedName name="_xlnm.Print_Area" localSheetId="1">'eco-2036 12" Stone Base'!$A$1:$G$48</definedName>
    <definedName name="_xlnm.Print_Area" localSheetId="2">'eco-2036 18" Stone Base'!$A$1:$G$54</definedName>
    <definedName name="_xlnm.Print_Area" localSheetId="0">'eco-2036 6" Stone Base'!$A$1:$G$42</definedName>
  </definedNames>
  <calcPr fullCalcOnLoad="1"/>
</workbook>
</file>

<file path=xl/sharedStrings.xml><?xml version="1.0" encoding="utf-8"?>
<sst xmlns="http://schemas.openxmlformats.org/spreadsheetml/2006/main" count="54" uniqueCount="20">
  <si>
    <t>Number of chambers -</t>
  </si>
  <si>
    <t xml:space="preserve">Voids in the stone (porosity) - </t>
  </si>
  <si>
    <t>Base of Stone Elevation -</t>
  </si>
  <si>
    <t>Totals</t>
  </si>
  <si>
    <t xml:space="preserve"> Unitless</t>
  </si>
  <si>
    <t xml:space="preserve">  ft</t>
  </si>
  <si>
    <t>Height w/in System 
(in)</t>
  </si>
  <si>
    <t>Incremental Storage Volume</t>
  </si>
  <si>
    <t>Cumulative Storage Volume</t>
  </si>
  <si>
    <t>Elevation
(ft)</t>
  </si>
  <si>
    <r>
      <t>Chamber 
(ft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/chamber)</t>
    </r>
  </si>
  <si>
    <r>
      <t>Stone 
(ft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/chamber)</t>
    </r>
  </si>
  <si>
    <r>
      <t>Chamber &amp; Stone  
(ft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/chamber)</t>
    </r>
  </si>
  <si>
    <r>
      <t>Chamber &amp; Stone
(ft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/chamber)</t>
    </r>
  </si>
  <si>
    <r>
      <t>Entire System 
(ft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) </t>
    </r>
  </si>
  <si>
    <t>(6" stone bed)</t>
  </si>
  <si>
    <t>(12" stone bed)</t>
  </si>
  <si>
    <t>(18" stone bed)</t>
  </si>
  <si>
    <r>
      <t>eco</t>
    </r>
    <r>
      <rPr>
        <b/>
        <sz val="11"/>
        <rFont val="Arial"/>
        <family val="2"/>
      </rPr>
      <t>Chamber Low Profile (eco 2036) Storage Volumes</t>
    </r>
  </si>
  <si>
    <t xml:space="preserve"> Low Profile Chamber(s)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</si>
</sst>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</numFmts>
  <fonts count="9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b/>
      <sz val="11"/>
      <color indexed="17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 style="thin"/>
      <right style="thin"/>
      <top>
        <color indexed="63"/>
      </top>
      <bottom style="thick">
        <color indexed="17"/>
      </bottom>
    </border>
    <border>
      <left style="thin"/>
      <right style="thick">
        <color indexed="17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 style="thick">
        <color indexed="17"/>
      </left>
      <right style="thin"/>
      <top>
        <color indexed="63"/>
      </top>
      <bottom>
        <color indexed="63"/>
      </bottom>
    </border>
    <border>
      <left style="thin"/>
      <right style="thick">
        <color indexed="17"/>
      </right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 style="thick">
        <color indexed="17"/>
      </left>
      <right>
        <color indexed="63"/>
      </right>
      <top style="thick">
        <color indexed="17"/>
      </top>
      <bottom style="thin"/>
    </border>
    <border>
      <left>
        <color indexed="63"/>
      </left>
      <right>
        <color indexed="63"/>
      </right>
      <top style="thick">
        <color indexed="17"/>
      </top>
      <bottom style="thin"/>
    </border>
    <border>
      <left>
        <color indexed="63"/>
      </left>
      <right style="thick">
        <color indexed="17"/>
      </right>
      <top style="thick">
        <color indexed="17"/>
      </top>
      <bottom style="thin"/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2" fontId="0" fillId="0" borderId="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2" borderId="3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0" fillId="3" borderId="0" xfId="0" applyFill="1" applyAlignment="1">
      <alignment/>
    </xf>
    <xf numFmtId="0" fontId="3" fillId="3" borderId="0" xfId="0" applyFont="1" applyFill="1" applyAlignment="1">
      <alignment wrapText="1"/>
    </xf>
    <xf numFmtId="0" fontId="0" fillId="0" borderId="9" xfId="0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3" borderId="0" xfId="0" applyNumberFormat="1" applyFill="1" applyAlignment="1">
      <alignment/>
    </xf>
    <xf numFmtId="0" fontId="0" fillId="0" borderId="9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5" xfId="0" applyBorder="1" applyAlignment="1" applyProtection="1">
      <alignment horizontal="center"/>
      <protection hidden="1"/>
    </xf>
    <xf numFmtId="0" fontId="0" fillId="0" borderId="5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2" fillId="3" borderId="0" xfId="0" applyFont="1" applyFill="1" applyAlignment="1">
      <alignment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right"/>
    </xf>
    <xf numFmtId="0" fontId="0" fillId="3" borderId="0" xfId="0" applyFill="1" applyAlignment="1">
      <alignment horizontal="left"/>
    </xf>
    <xf numFmtId="0" fontId="1" fillId="0" borderId="0" xfId="0" applyFont="1" applyBorder="1" applyAlignment="1" applyProtection="1">
      <alignment horizontal="center"/>
      <protection hidden="1"/>
    </xf>
    <xf numFmtId="2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447675</xdr:colOff>
      <xdr:row>0</xdr:row>
      <xdr:rowOff>19050</xdr:rowOff>
    </xdr:from>
    <xdr:to>
      <xdr:col>7</xdr:col>
      <xdr:colOff>19050</xdr:colOff>
      <xdr:row>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9050"/>
          <a:ext cx="24860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447675</xdr:colOff>
      <xdr:row>0</xdr:row>
      <xdr:rowOff>19050</xdr:rowOff>
    </xdr:from>
    <xdr:to>
      <xdr:col>7</xdr:col>
      <xdr:colOff>19050</xdr:colOff>
      <xdr:row>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9050"/>
          <a:ext cx="24860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447675</xdr:colOff>
      <xdr:row>0</xdr:row>
      <xdr:rowOff>19050</xdr:rowOff>
    </xdr:from>
    <xdr:to>
      <xdr:col>7</xdr:col>
      <xdr:colOff>19050</xdr:colOff>
      <xdr:row>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9050"/>
          <a:ext cx="24860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showGridLines="0" workbookViewId="0" topLeftCell="A1">
      <selection activeCell="D2" sqref="D2"/>
    </sheetView>
  </sheetViews>
  <sheetFormatPr defaultColWidth="9.140625" defaultRowHeight="12.75"/>
  <cols>
    <col min="1" max="5" width="12.7109375" style="0" customWidth="1"/>
    <col min="6" max="6" width="21.8515625" style="0" customWidth="1"/>
  </cols>
  <sheetData>
    <row r="1" spans="8:19" ht="20.25" customHeight="1" thickBot="1"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4.25" thickBot="1" thickTop="1">
      <c r="A2" s="4" t="s">
        <v>0</v>
      </c>
      <c r="B2" s="3"/>
      <c r="C2" s="9">
        <v>1</v>
      </c>
      <c r="D2" t="s">
        <v>19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4.25" thickBot="1" thickTop="1">
      <c r="A3" s="5" t="s">
        <v>1</v>
      </c>
      <c r="B3" s="3"/>
      <c r="C3" s="10">
        <v>0.4</v>
      </c>
      <c r="D3" t="s">
        <v>4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4.25" thickBot="1" thickTop="1">
      <c r="A4" t="s">
        <v>2</v>
      </c>
      <c r="C4" s="11">
        <v>0</v>
      </c>
      <c r="D4" t="s">
        <v>5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8:19" ht="13.5" thickTop="1"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15">
      <c r="A6" s="52" t="s">
        <v>18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8.75" thickBot="1">
      <c r="A7" s="16" t="s">
        <v>15</v>
      </c>
      <c r="B7" s="17"/>
      <c r="C7" s="17"/>
      <c r="D7" s="17"/>
      <c r="E7" s="17"/>
      <c r="F7" s="17"/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6.5" customHeight="1" thickTop="1">
      <c r="A8" s="45" t="s">
        <v>6</v>
      </c>
      <c r="B8" s="47" t="s">
        <v>7</v>
      </c>
      <c r="C8" s="48"/>
      <c r="D8" s="49"/>
      <c r="E8" s="48" t="s">
        <v>8</v>
      </c>
      <c r="F8" s="49"/>
      <c r="G8" s="50" t="s">
        <v>9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s="2" customFormat="1" ht="47.25" customHeight="1" thickBot="1">
      <c r="A9" s="46"/>
      <c r="B9" s="12" t="s">
        <v>10</v>
      </c>
      <c r="C9" s="13" t="s">
        <v>11</v>
      </c>
      <c r="D9" s="14" t="s">
        <v>12</v>
      </c>
      <c r="E9" s="15" t="s">
        <v>13</v>
      </c>
      <c r="F9" s="14" t="s">
        <v>14</v>
      </c>
      <c r="G9" s="51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ht="13.5" thickTop="1">
      <c r="A10" s="20">
        <f aca="true" t="shared" si="0" ref="A10:A38">A11+1</f>
        <v>32</v>
      </c>
      <c r="B10" s="21">
        <v>0</v>
      </c>
      <c r="C10" s="1">
        <f aca="true" t="shared" si="1" ref="C10:C15">($C$3*(42*1*76)/1728)-B10</f>
        <v>0.738888888888889</v>
      </c>
      <c r="D10" s="22">
        <f>C10</f>
        <v>0.738888888888889</v>
      </c>
      <c r="E10" s="6">
        <f aca="true" t="shared" si="2" ref="E10:E38">E11+D10</f>
        <v>36.29061770441693</v>
      </c>
      <c r="F10" s="23">
        <f aca="true" t="shared" si="3" ref="F10:F38">E10*$C$2</f>
        <v>36.29061770441693</v>
      </c>
      <c r="G10" s="24">
        <f aca="true" t="shared" si="4" ref="G10:G38">ROUND($C$4+(A10/12),2)</f>
        <v>2.67</v>
      </c>
      <c r="H10" s="25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2.75">
      <c r="A11" s="20">
        <f t="shared" si="0"/>
        <v>31</v>
      </c>
      <c r="B11" s="26">
        <v>0</v>
      </c>
      <c r="C11" s="27">
        <f t="shared" si="1"/>
        <v>0.738888888888889</v>
      </c>
      <c r="D11" s="22">
        <f aca="true" t="shared" si="5" ref="D11:D35">C11+B11</f>
        <v>0.738888888888889</v>
      </c>
      <c r="E11" s="6">
        <f t="shared" si="2"/>
        <v>35.551728815528044</v>
      </c>
      <c r="F11" s="23">
        <f t="shared" si="3"/>
        <v>35.551728815528044</v>
      </c>
      <c r="G11" s="24">
        <f t="shared" si="4"/>
        <v>2.58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2.75">
      <c r="A12" s="20">
        <f t="shared" si="0"/>
        <v>30</v>
      </c>
      <c r="B12" s="26">
        <v>0</v>
      </c>
      <c r="C12" s="27">
        <f t="shared" si="1"/>
        <v>0.738888888888889</v>
      </c>
      <c r="D12" s="22">
        <f t="shared" si="5"/>
        <v>0.738888888888889</v>
      </c>
      <c r="E12" s="6">
        <f t="shared" si="2"/>
        <v>34.81283992663916</v>
      </c>
      <c r="F12" s="23">
        <f t="shared" si="3"/>
        <v>34.81283992663916</v>
      </c>
      <c r="G12" s="24">
        <f t="shared" si="4"/>
        <v>2.5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2.75">
      <c r="A13" s="20">
        <f t="shared" si="0"/>
        <v>29</v>
      </c>
      <c r="B13" s="26">
        <v>0</v>
      </c>
      <c r="C13" s="27">
        <f t="shared" si="1"/>
        <v>0.738888888888889</v>
      </c>
      <c r="D13" s="22">
        <f t="shared" si="5"/>
        <v>0.738888888888889</v>
      </c>
      <c r="E13" s="6">
        <f t="shared" si="2"/>
        <v>34.07395103775027</v>
      </c>
      <c r="F13" s="23">
        <f t="shared" si="3"/>
        <v>34.07395103775027</v>
      </c>
      <c r="G13" s="24">
        <f t="shared" si="4"/>
        <v>2.42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2.75">
      <c r="A14" s="20">
        <f t="shared" si="0"/>
        <v>28</v>
      </c>
      <c r="B14" s="26">
        <v>0</v>
      </c>
      <c r="C14" s="27">
        <f t="shared" si="1"/>
        <v>0.738888888888889</v>
      </c>
      <c r="D14" s="22">
        <f t="shared" si="5"/>
        <v>0.738888888888889</v>
      </c>
      <c r="E14" s="6">
        <f t="shared" si="2"/>
        <v>33.33506214886138</v>
      </c>
      <c r="F14" s="23">
        <f t="shared" si="3"/>
        <v>33.33506214886138</v>
      </c>
      <c r="G14" s="24">
        <f t="shared" si="4"/>
        <v>2.33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2.75">
      <c r="A15" s="20">
        <f t="shared" si="0"/>
        <v>27</v>
      </c>
      <c r="B15" s="26">
        <v>0</v>
      </c>
      <c r="C15" s="27">
        <f t="shared" si="1"/>
        <v>0.738888888888889</v>
      </c>
      <c r="D15" s="22">
        <f t="shared" si="5"/>
        <v>0.738888888888889</v>
      </c>
      <c r="E15" s="6">
        <f t="shared" si="2"/>
        <v>32.596173259972495</v>
      </c>
      <c r="F15" s="23">
        <f t="shared" si="3"/>
        <v>32.596173259972495</v>
      </c>
      <c r="G15" s="24">
        <f t="shared" si="4"/>
        <v>2.25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2.75">
      <c r="A16" s="20">
        <f t="shared" si="0"/>
        <v>26</v>
      </c>
      <c r="B16" s="28">
        <v>0.23248891334250343</v>
      </c>
      <c r="C16" s="1">
        <f aca="true" t="shared" si="6" ref="C16:C36">$C$3*(((42*1*76)/1728)-B16)</f>
        <v>0.6458933235518876</v>
      </c>
      <c r="D16" s="22">
        <f t="shared" si="5"/>
        <v>0.878382236894391</v>
      </c>
      <c r="E16" s="6">
        <f t="shared" si="2"/>
        <v>31.857284371083605</v>
      </c>
      <c r="F16" s="23">
        <f t="shared" si="3"/>
        <v>31.857284371083605</v>
      </c>
      <c r="G16" s="24">
        <f t="shared" si="4"/>
        <v>2.17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2.75">
      <c r="A17" s="20">
        <f t="shared" si="0"/>
        <v>25</v>
      </c>
      <c r="B17" s="28">
        <v>0.3670877579092159</v>
      </c>
      <c r="C17" s="1">
        <f t="shared" si="6"/>
        <v>0.5920537857252025</v>
      </c>
      <c r="D17" s="22">
        <f t="shared" si="5"/>
        <v>0.9591415436344184</v>
      </c>
      <c r="E17" s="6">
        <f t="shared" si="2"/>
        <v>30.978902134189212</v>
      </c>
      <c r="F17" s="23">
        <f t="shared" si="3"/>
        <v>30.978902134189212</v>
      </c>
      <c r="G17" s="24">
        <f t="shared" si="4"/>
        <v>2.08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2.75">
      <c r="A18" s="20">
        <f t="shared" si="0"/>
        <v>24</v>
      </c>
      <c r="B18" s="28">
        <v>0.5506316368638239</v>
      </c>
      <c r="C18" s="1">
        <f t="shared" si="6"/>
        <v>0.5186362341433594</v>
      </c>
      <c r="D18" s="29">
        <f t="shared" si="5"/>
        <v>1.0692678710071832</v>
      </c>
      <c r="E18" s="6">
        <f t="shared" si="2"/>
        <v>30.019760590554792</v>
      </c>
      <c r="F18" s="23">
        <f t="shared" si="3"/>
        <v>30.019760590554792</v>
      </c>
      <c r="G18" s="24">
        <f t="shared" si="4"/>
        <v>2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2.75">
      <c r="A19" s="20">
        <f t="shared" si="0"/>
        <v>23</v>
      </c>
      <c r="B19" s="28">
        <v>0.7158211279229711</v>
      </c>
      <c r="C19" s="1">
        <f t="shared" si="6"/>
        <v>0.4525604377197005</v>
      </c>
      <c r="D19" s="22">
        <f t="shared" si="5"/>
        <v>1.1683815656426717</v>
      </c>
      <c r="E19" s="6">
        <f t="shared" si="2"/>
        <v>28.950492719547608</v>
      </c>
      <c r="F19" s="23">
        <f t="shared" si="3"/>
        <v>28.950492719547608</v>
      </c>
      <c r="G19" s="24">
        <f t="shared" si="4"/>
        <v>1.92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2.75">
      <c r="A20" s="20">
        <f t="shared" si="0"/>
        <v>22</v>
      </c>
      <c r="B20" s="28">
        <v>0.8259474552957359</v>
      </c>
      <c r="C20" s="1">
        <f t="shared" si="6"/>
        <v>0.40850990677059457</v>
      </c>
      <c r="D20" s="22">
        <f t="shared" si="5"/>
        <v>1.2344573620663304</v>
      </c>
      <c r="E20" s="6">
        <f t="shared" si="2"/>
        <v>27.782111153904935</v>
      </c>
      <c r="F20" s="23">
        <f t="shared" si="3"/>
        <v>27.782111153904935</v>
      </c>
      <c r="G20" s="24">
        <f t="shared" si="4"/>
        <v>1.83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2.75">
      <c r="A21" s="20">
        <f t="shared" si="0"/>
        <v>21</v>
      </c>
      <c r="B21" s="28">
        <v>0.9177193947730399</v>
      </c>
      <c r="C21" s="1">
        <f t="shared" si="6"/>
        <v>0.371801130979673</v>
      </c>
      <c r="D21" s="22">
        <f t="shared" si="5"/>
        <v>1.289520525752713</v>
      </c>
      <c r="E21" s="6">
        <f t="shared" si="2"/>
        <v>26.547653791838606</v>
      </c>
      <c r="F21" s="23">
        <f t="shared" si="3"/>
        <v>26.547653791838606</v>
      </c>
      <c r="G21" s="24">
        <f t="shared" si="4"/>
        <v>1.75</v>
      </c>
      <c r="H21" s="18"/>
      <c r="I21" s="18"/>
      <c r="J21" s="25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2.75">
      <c r="A22" s="20">
        <f t="shared" si="0"/>
        <v>20</v>
      </c>
      <c r="B22" s="28">
        <v>0.9850188170563962</v>
      </c>
      <c r="C22" s="1">
        <f t="shared" si="6"/>
        <v>0.34488136206633047</v>
      </c>
      <c r="D22" s="22">
        <f t="shared" si="5"/>
        <v>1.3299001791227267</v>
      </c>
      <c r="E22" s="6">
        <f t="shared" si="2"/>
        <v>25.258133266085892</v>
      </c>
      <c r="F22" s="23">
        <f t="shared" si="3"/>
        <v>25.258133266085892</v>
      </c>
      <c r="G22" s="24">
        <f t="shared" si="4"/>
        <v>1.67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2.75">
      <c r="A23" s="20">
        <f t="shared" si="0"/>
        <v>19</v>
      </c>
      <c r="B23" s="28">
        <v>1.0462001100412655</v>
      </c>
      <c r="C23" s="1">
        <f t="shared" si="6"/>
        <v>0.32040884487238275</v>
      </c>
      <c r="D23" s="29">
        <f t="shared" si="5"/>
        <v>1.3666089549136482</v>
      </c>
      <c r="E23" s="6">
        <f t="shared" si="2"/>
        <v>23.928233086963164</v>
      </c>
      <c r="F23" s="23">
        <f t="shared" si="3"/>
        <v>23.928233086963164</v>
      </c>
      <c r="G23" s="24">
        <f t="shared" si="4"/>
        <v>1.58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2.75">
      <c r="A24" s="20">
        <f t="shared" si="0"/>
        <v>18</v>
      </c>
      <c r="B24" s="28">
        <v>1.1073814030261346</v>
      </c>
      <c r="C24" s="1">
        <f t="shared" si="6"/>
        <v>0.2959363276784351</v>
      </c>
      <c r="D24" s="22">
        <f t="shared" si="5"/>
        <v>1.4033177307045697</v>
      </c>
      <c r="E24" s="6">
        <f t="shared" si="2"/>
        <v>22.561624132049516</v>
      </c>
      <c r="F24" s="23">
        <f t="shared" si="3"/>
        <v>22.561624132049516</v>
      </c>
      <c r="G24" s="24">
        <f t="shared" si="4"/>
        <v>1.5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2.75">
      <c r="A25" s="20">
        <f t="shared" si="0"/>
        <v>17</v>
      </c>
      <c r="B25" s="28">
        <v>1.1807989546079778</v>
      </c>
      <c r="C25" s="1">
        <f t="shared" si="6"/>
        <v>0.2665693070456978</v>
      </c>
      <c r="D25" s="22">
        <f t="shared" si="5"/>
        <v>1.4473682616536756</v>
      </c>
      <c r="E25" s="6">
        <f t="shared" si="2"/>
        <v>21.158306401344948</v>
      </c>
      <c r="F25" s="23">
        <f t="shared" si="3"/>
        <v>21.158306401344948</v>
      </c>
      <c r="G25" s="24">
        <f t="shared" si="4"/>
        <v>1.42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2.75">
      <c r="A26" s="20">
        <f t="shared" si="0"/>
        <v>16</v>
      </c>
      <c r="B26" s="28">
        <v>1.2113896011004126</v>
      </c>
      <c r="C26" s="1">
        <f t="shared" si="6"/>
        <v>0.2543330484487239</v>
      </c>
      <c r="D26" s="29">
        <f t="shared" si="5"/>
        <v>1.4657226495491364</v>
      </c>
      <c r="E26" s="6">
        <f t="shared" si="2"/>
        <v>19.710938139691272</v>
      </c>
      <c r="F26" s="23">
        <f t="shared" si="3"/>
        <v>19.710938139691272</v>
      </c>
      <c r="G26" s="24">
        <f t="shared" si="4"/>
        <v>1.33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2.75">
      <c r="A27" s="20">
        <f t="shared" si="0"/>
        <v>15</v>
      </c>
      <c r="B27" s="28">
        <v>1.2358621182943605</v>
      </c>
      <c r="C27" s="1">
        <f t="shared" si="6"/>
        <v>0.24454404157114473</v>
      </c>
      <c r="D27" s="22">
        <f t="shared" si="5"/>
        <v>1.4804061598655052</v>
      </c>
      <c r="E27" s="6">
        <f t="shared" si="2"/>
        <v>18.245215490142137</v>
      </c>
      <c r="F27" s="23">
        <f t="shared" si="3"/>
        <v>18.245215490142137</v>
      </c>
      <c r="G27" s="24">
        <f t="shared" si="4"/>
        <v>1.25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2.75">
      <c r="A28" s="20">
        <f t="shared" si="0"/>
        <v>14</v>
      </c>
      <c r="B28" s="28">
        <v>1.260334635488308</v>
      </c>
      <c r="C28" s="1">
        <f t="shared" si="6"/>
        <v>0.23475503469356573</v>
      </c>
      <c r="D28" s="22">
        <f t="shared" si="5"/>
        <v>1.4950896701818737</v>
      </c>
      <c r="E28" s="6">
        <f t="shared" si="2"/>
        <v>16.76480933027663</v>
      </c>
      <c r="F28" s="23">
        <f t="shared" si="3"/>
        <v>16.76480933027663</v>
      </c>
      <c r="G28" s="24">
        <f t="shared" si="4"/>
        <v>1.17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2.75">
      <c r="A29" s="20">
        <f t="shared" si="0"/>
        <v>13</v>
      </c>
      <c r="B29" s="28">
        <v>1.2786890233837689</v>
      </c>
      <c r="C29" s="1">
        <f t="shared" si="6"/>
        <v>0.22741327953538137</v>
      </c>
      <c r="D29" s="22">
        <f t="shared" si="5"/>
        <v>1.5061023029191503</v>
      </c>
      <c r="E29" s="6">
        <f t="shared" si="2"/>
        <v>15.269719660094758</v>
      </c>
      <c r="F29" s="23">
        <f t="shared" si="3"/>
        <v>15.269719660094758</v>
      </c>
      <c r="G29" s="24">
        <f t="shared" si="4"/>
        <v>1.08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2.75">
      <c r="A30" s="20">
        <f t="shared" si="0"/>
        <v>12</v>
      </c>
      <c r="B30" s="28">
        <v>1.3215159284731774</v>
      </c>
      <c r="C30" s="1">
        <f t="shared" si="6"/>
        <v>0.21028251749961796</v>
      </c>
      <c r="D30" s="22">
        <f t="shared" si="5"/>
        <v>1.5317984459727954</v>
      </c>
      <c r="E30" s="6">
        <f t="shared" si="2"/>
        <v>13.763617357175608</v>
      </c>
      <c r="F30" s="23">
        <f t="shared" si="3"/>
        <v>13.763617357175608</v>
      </c>
      <c r="G30" s="24">
        <f t="shared" si="4"/>
        <v>1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2.75">
      <c r="A31" s="20">
        <f t="shared" si="0"/>
        <v>11</v>
      </c>
      <c r="B31" s="28">
        <v>1.3459884456671252</v>
      </c>
      <c r="C31" s="1">
        <f t="shared" si="6"/>
        <v>0.20049351062203888</v>
      </c>
      <c r="D31" s="22">
        <f t="shared" si="5"/>
        <v>1.546481956289164</v>
      </c>
      <c r="E31" s="6">
        <f t="shared" si="2"/>
        <v>12.231818911202813</v>
      </c>
      <c r="F31" s="23">
        <f t="shared" si="3"/>
        <v>12.231818911202813</v>
      </c>
      <c r="G31" s="24">
        <f t="shared" si="4"/>
        <v>0.92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2.75">
      <c r="A32" s="20">
        <f t="shared" si="0"/>
        <v>10</v>
      </c>
      <c r="B32" s="28">
        <v>1.352106574965612</v>
      </c>
      <c r="C32" s="1">
        <f t="shared" si="6"/>
        <v>0.19804625890264413</v>
      </c>
      <c r="D32" s="22">
        <f t="shared" si="5"/>
        <v>1.5501528338682562</v>
      </c>
      <c r="E32" s="6">
        <f t="shared" si="2"/>
        <v>10.68533695491365</v>
      </c>
      <c r="F32" s="23">
        <f t="shared" si="3"/>
        <v>10.68533695491365</v>
      </c>
      <c r="G32" s="24">
        <f t="shared" si="4"/>
        <v>0.83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2.75">
      <c r="A33" s="20">
        <f t="shared" si="0"/>
        <v>9</v>
      </c>
      <c r="B33" s="28">
        <v>1.358224704264099</v>
      </c>
      <c r="C33" s="1">
        <f t="shared" si="6"/>
        <v>0.19559900718324938</v>
      </c>
      <c r="D33" s="22">
        <f t="shared" si="5"/>
        <v>1.5538237114473483</v>
      </c>
      <c r="E33" s="6">
        <f t="shared" si="2"/>
        <v>9.135184121045393</v>
      </c>
      <c r="F33" s="23">
        <f t="shared" si="3"/>
        <v>9.135184121045393</v>
      </c>
      <c r="G33" s="24">
        <f t="shared" si="4"/>
        <v>0.75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12.75">
      <c r="A34" s="20">
        <f t="shared" si="0"/>
        <v>8</v>
      </c>
      <c r="B34" s="28">
        <v>1.358224704264099</v>
      </c>
      <c r="C34" s="1">
        <f t="shared" si="6"/>
        <v>0.19559900718324938</v>
      </c>
      <c r="D34" s="22">
        <f t="shared" si="5"/>
        <v>1.5538237114473483</v>
      </c>
      <c r="E34" s="6">
        <f t="shared" si="2"/>
        <v>7.5813604095980445</v>
      </c>
      <c r="F34" s="23">
        <f t="shared" si="3"/>
        <v>7.5813604095980445</v>
      </c>
      <c r="G34" s="24">
        <f t="shared" si="4"/>
        <v>0.67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2.75">
      <c r="A35" s="20">
        <f t="shared" si="0"/>
        <v>7</v>
      </c>
      <c r="B35" s="28">
        <v>1.4255241265474552</v>
      </c>
      <c r="C35" s="1">
        <f t="shared" si="6"/>
        <v>0.16867923826990686</v>
      </c>
      <c r="D35" s="22">
        <f t="shared" si="5"/>
        <v>1.5942033648173621</v>
      </c>
      <c r="E35" s="6">
        <f t="shared" si="2"/>
        <v>6.027536698150696</v>
      </c>
      <c r="F35" s="23">
        <f t="shared" si="3"/>
        <v>6.027536698150696</v>
      </c>
      <c r="G35" s="24">
        <f t="shared" si="4"/>
        <v>0.58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ht="12.75">
      <c r="A36" s="20">
        <f t="shared" si="0"/>
        <v>6</v>
      </c>
      <c r="B36" s="28">
        <v>0</v>
      </c>
      <c r="C36" s="1">
        <f t="shared" si="6"/>
        <v>0.7388888888888889</v>
      </c>
      <c r="D36" s="22">
        <f aca="true" t="shared" si="7" ref="D36:D41">C36</f>
        <v>0.7388888888888889</v>
      </c>
      <c r="E36" s="6">
        <f t="shared" si="2"/>
        <v>4.433333333333334</v>
      </c>
      <c r="F36" s="23">
        <f t="shared" si="3"/>
        <v>4.433333333333334</v>
      </c>
      <c r="G36" s="24">
        <f t="shared" si="4"/>
        <v>0.5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12.75">
      <c r="A37" s="20">
        <f t="shared" si="0"/>
        <v>5</v>
      </c>
      <c r="B37" s="28">
        <v>0</v>
      </c>
      <c r="C37" s="1">
        <f>($C$3*(42*1*76)/1728)-B37</f>
        <v>0.738888888888889</v>
      </c>
      <c r="D37" s="22">
        <f t="shared" si="7"/>
        <v>0.738888888888889</v>
      </c>
      <c r="E37" s="6">
        <f t="shared" si="2"/>
        <v>3.694444444444445</v>
      </c>
      <c r="F37" s="23">
        <f t="shared" si="3"/>
        <v>3.694444444444445</v>
      </c>
      <c r="G37" s="24">
        <f t="shared" si="4"/>
        <v>0.42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12.75">
      <c r="A38" s="20">
        <f t="shared" si="0"/>
        <v>4</v>
      </c>
      <c r="B38" s="28">
        <v>0</v>
      </c>
      <c r="C38" s="1">
        <f>($C$3*(42*1*76)/1728)-B38</f>
        <v>0.738888888888889</v>
      </c>
      <c r="D38" s="22">
        <f t="shared" si="7"/>
        <v>0.738888888888889</v>
      </c>
      <c r="E38" s="6">
        <f t="shared" si="2"/>
        <v>2.955555555555556</v>
      </c>
      <c r="F38" s="23">
        <f t="shared" si="3"/>
        <v>2.955555555555556</v>
      </c>
      <c r="G38" s="24">
        <f t="shared" si="4"/>
        <v>0.33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12.75">
      <c r="A39" s="20">
        <f>A40+1</f>
        <v>3</v>
      </c>
      <c r="B39" s="28">
        <v>0</v>
      </c>
      <c r="C39" s="1">
        <f>($C$3*(42*1*76)/1728)-B39</f>
        <v>0.738888888888889</v>
      </c>
      <c r="D39" s="22">
        <f t="shared" si="7"/>
        <v>0.738888888888889</v>
      </c>
      <c r="E39" s="6">
        <f>E40+D39</f>
        <v>2.2166666666666672</v>
      </c>
      <c r="F39" s="23">
        <f>E39*$C$2</f>
        <v>2.2166666666666672</v>
      </c>
      <c r="G39" s="24">
        <f>ROUND($C$4+(A39/12),2)</f>
        <v>0.25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1:19" ht="12.75">
      <c r="A40" s="20">
        <f>A41+1</f>
        <v>2</v>
      </c>
      <c r="B40" s="26">
        <v>0</v>
      </c>
      <c r="C40" s="1">
        <f>($C$3*(42*1*76)/1728)-B40</f>
        <v>0.738888888888889</v>
      </c>
      <c r="D40" s="22">
        <f t="shared" si="7"/>
        <v>0.738888888888889</v>
      </c>
      <c r="E40" s="6">
        <f>E41+D40</f>
        <v>1.477777777777778</v>
      </c>
      <c r="F40" s="23">
        <f>E40*$C$2</f>
        <v>1.477777777777778</v>
      </c>
      <c r="G40" s="24">
        <f>ROUND($C$4+(A40/12),2)</f>
        <v>0.17</v>
      </c>
      <c r="H40" s="18"/>
      <c r="I40" s="25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ht="13.5" thickBot="1">
      <c r="A41" s="30">
        <v>1</v>
      </c>
      <c r="B41" s="31">
        <v>0</v>
      </c>
      <c r="C41" s="32">
        <f>($C$3*(42*1*76)/1728)-B41</f>
        <v>0.738888888888889</v>
      </c>
      <c r="D41" s="33">
        <f t="shared" si="7"/>
        <v>0.738888888888889</v>
      </c>
      <c r="E41" s="34">
        <f>D41</f>
        <v>0.738888888888889</v>
      </c>
      <c r="F41" s="35">
        <f>E41*$C$2</f>
        <v>0.738888888888889</v>
      </c>
      <c r="G41" s="36">
        <f>ROUND($C$4+(A41/12),2)</f>
        <v>0.08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s="8" customFormat="1" ht="33.75" customHeight="1" thickTop="1">
      <c r="A42" s="41" t="s">
        <v>3</v>
      </c>
      <c r="B42" s="42">
        <f>SUM(B10:B41)</f>
        <v>21.076955433287484</v>
      </c>
      <c r="C42" s="42">
        <f>SUM(C10:C41)</f>
        <v>15.21366227112945</v>
      </c>
      <c r="D42" s="42">
        <f>SUM(D10:D41)</f>
        <v>36.290617704416924</v>
      </c>
      <c r="E42" s="43"/>
      <c r="F42" s="44">
        <f>F10</f>
        <v>36.29061770441693</v>
      </c>
      <c r="G42" s="42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1:19" ht="12.75">
      <c r="A43" s="37"/>
      <c r="B43" s="38"/>
      <c r="C43" s="38"/>
      <c r="D43" s="38"/>
      <c r="E43" s="39"/>
      <c r="F43" s="40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9" ht="12.75">
      <c r="A44" s="37"/>
      <c r="B44" s="38"/>
      <c r="C44" s="38"/>
      <c r="D44" s="38"/>
      <c r="E44" s="38"/>
      <c r="F44" s="3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 ht="12.75">
      <c r="A45" s="37"/>
      <c r="B45" s="38"/>
      <c r="C45" s="38"/>
      <c r="D45" s="38"/>
      <c r="E45" s="38"/>
      <c r="F45" s="3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19" ht="12.75">
      <c r="A46" s="38"/>
      <c r="B46" s="38"/>
      <c r="C46" s="38"/>
      <c r="D46" s="38"/>
      <c r="E46" s="38"/>
      <c r="F46" s="3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1:19" ht="12.75">
      <c r="A47" s="38"/>
      <c r="B47" s="38"/>
      <c r="C47" s="38"/>
      <c r="D47" s="38"/>
      <c r="E47" s="38"/>
      <c r="F47" s="3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1:19" ht="12.75">
      <c r="A48" s="38"/>
      <c r="B48" s="38"/>
      <c r="C48" s="38"/>
      <c r="D48" s="38"/>
      <c r="E48" s="38"/>
      <c r="F48" s="3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1:19" ht="12.75">
      <c r="A49" s="38"/>
      <c r="B49" s="38"/>
      <c r="C49" s="38"/>
      <c r="D49" s="38"/>
      <c r="E49" s="38"/>
      <c r="F49" s="3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19" ht="12.75">
      <c r="A50" s="38"/>
      <c r="B50" s="38"/>
      <c r="C50" s="38"/>
      <c r="D50" s="38"/>
      <c r="E50" s="38"/>
      <c r="F50" s="3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1:19" ht="12.75">
      <c r="A51" s="38"/>
      <c r="B51" s="38"/>
      <c r="C51" s="38"/>
      <c r="D51" s="38"/>
      <c r="E51" s="38"/>
      <c r="F51" s="3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1:19" ht="12.75">
      <c r="A52" s="38"/>
      <c r="B52" s="38"/>
      <c r="C52" s="38"/>
      <c r="D52" s="38"/>
      <c r="E52" s="38"/>
      <c r="F52" s="3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ht="12.75">
      <c r="A53" s="38"/>
      <c r="B53" s="38"/>
      <c r="C53" s="38"/>
      <c r="D53" s="38"/>
      <c r="E53" s="38"/>
      <c r="F53" s="3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ht="12.75">
      <c r="A54" s="38"/>
      <c r="B54" s="38"/>
      <c r="C54" s="38"/>
      <c r="D54" s="38"/>
      <c r="E54" s="38"/>
      <c r="F54" s="3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12.75">
      <c r="A55" s="38"/>
      <c r="B55" s="38"/>
      <c r="C55" s="38"/>
      <c r="D55" s="38"/>
      <c r="E55" s="38"/>
      <c r="F55" s="3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2.75">
      <c r="A56" s="38"/>
      <c r="B56" s="38"/>
      <c r="C56" s="38"/>
      <c r="D56" s="38"/>
      <c r="E56" s="38"/>
      <c r="F56" s="3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1:19" ht="12.75">
      <c r="A57" s="38"/>
      <c r="B57" s="38"/>
      <c r="C57" s="38"/>
      <c r="D57" s="38"/>
      <c r="E57" s="38"/>
      <c r="F57" s="3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1:19" ht="12.75">
      <c r="A58" s="38"/>
      <c r="B58" s="38"/>
      <c r="C58" s="38"/>
      <c r="D58" s="38"/>
      <c r="E58" s="38"/>
      <c r="F58" s="3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1:19" ht="12.75">
      <c r="A59" s="38"/>
      <c r="B59" s="38"/>
      <c r="C59" s="38"/>
      <c r="D59" s="38"/>
      <c r="E59" s="38"/>
      <c r="F59" s="3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1:19" ht="12.75">
      <c r="A60" s="38"/>
      <c r="B60" s="38"/>
      <c r="C60" s="38"/>
      <c r="D60" s="38"/>
      <c r="E60" s="38"/>
      <c r="F60" s="3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1:19" ht="12.75">
      <c r="A61" s="38"/>
      <c r="B61" s="38"/>
      <c r="C61" s="38"/>
      <c r="D61" s="38"/>
      <c r="E61" s="38"/>
      <c r="F61" s="3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1:19" ht="12.75">
      <c r="A62" s="38"/>
      <c r="B62" s="38"/>
      <c r="C62" s="38"/>
      <c r="D62" s="38"/>
      <c r="E62" s="38"/>
      <c r="F62" s="3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1:19" ht="12.75">
      <c r="A63" s="38"/>
      <c r="B63" s="38"/>
      <c r="C63" s="38"/>
      <c r="D63" s="38"/>
      <c r="E63" s="38"/>
      <c r="F63" s="3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1:19" ht="12.75">
      <c r="A64" s="38"/>
      <c r="B64" s="38"/>
      <c r="C64" s="38"/>
      <c r="D64" s="38"/>
      <c r="E64" s="38"/>
      <c r="F64" s="3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1:19" ht="12.75">
      <c r="A65" s="38"/>
      <c r="B65" s="38"/>
      <c r="C65" s="38"/>
      <c r="D65" s="38"/>
      <c r="E65" s="38"/>
      <c r="F65" s="3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1:19" ht="12.75">
      <c r="A66" s="38"/>
      <c r="B66" s="38"/>
      <c r="C66" s="38"/>
      <c r="D66" s="38"/>
      <c r="E66" s="38"/>
      <c r="F66" s="3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1:19" ht="12.75">
      <c r="A67" s="38"/>
      <c r="B67" s="38"/>
      <c r="C67" s="38"/>
      <c r="D67" s="38"/>
      <c r="E67" s="38"/>
      <c r="F67" s="3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1:19" ht="12.75">
      <c r="A68" s="38"/>
      <c r="B68" s="38"/>
      <c r="C68" s="38"/>
      <c r="D68" s="38"/>
      <c r="E68" s="38"/>
      <c r="F68" s="3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1:19" ht="12.75">
      <c r="A69" s="38"/>
      <c r="B69" s="38"/>
      <c r="C69" s="38"/>
      <c r="D69" s="38"/>
      <c r="E69" s="38"/>
      <c r="F69" s="3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1:19" ht="12.75">
      <c r="A70" s="38"/>
      <c r="B70" s="38"/>
      <c r="C70" s="38"/>
      <c r="D70" s="38"/>
      <c r="E70" s="38"/>
      <c r="F70" s="3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</row>
    <row r="71" spans="1:19" ht="12.75">
      <c r="A71" s="38"/>
      <c r="B71" s="38"/>
      <c r="C71" s="38"/>
      <c r="D71" s="38"/>
      <c r="E71" s="38"/>
      <c r="F71" s="3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1:19" ht="12.75">
      <c r="A72" s="38"/>
      <c r="B72" s="38"/>
      <c r="C72" s="38"/>
      <c r="D72" s="38"/>
      <c r="E72" s="38"/>
      <c r="F72" s="3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</row>
    <row r="73" spans="1:19" ht="12.75">
      <c r="A73" s="38"/>
      <c r="B73" s="38"/>
      <c r="C73" s="38"/>
      <c r="D73" s="38"/>
      <c r="E73" s="38"/>
      <c r="F73" s="3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1:19" ht="12.75">
      <c r="A74" s="38"/>
      <c r="B74" s="38"/>
      <c r="C74" s="38"/>
      <c r="D74" s="38"/>
      <c r="E74" s="38"/>
      <c r="F74" s="3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</row>
    <row r="75" spans="1:19" ht="12.75">
      <c r="A75" s="38"/>
      <c r="B75" s="38"/>
      <c r="C75" s="38"/>
      <c r="D75" s="38"/>
      <c r="E75" s="38"/>
      <c r="F75" s="3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</row>
    <row r="76" spans="1:19" ht="12.75">
      <c r="A76" s="38"/>
      <c r="B76" s="38"/>
      <c r="C76" s="38"/>
      <c r="D76" s="38"/>
      <c r="E76" s="38"/>
      <c r="F76" s="3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</row>
    <row r="77" spans="1:19" ht="12.75">
      <c r="A77" s="38"/>
      <c r="B77" s="38"/>
      <c r="C77" s="38"/>
      <c r="D77" s="38"/>
      <c r="E77" s="38"/>
      <c r="F77" s="3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1:19" ht="12.75">
      <c r="A78" s="38"/>
      <c r="B78" s="38"/>
      <c r="C78" s="38"/>
      <c r="D78" s="38"/>
      <c r="E78" s="38"/>
      <c r="F78" s="3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</row>
  </sheetData>
  <mergeCells count="4">
    <mergeCell ref="A8:A9"/>
    <mergeCell ref="B8:D8"/>
    <mergeCell ref="E8:F8"/>
    <mergeCell ref="G8:G9"/>
  </mergeCells>
  <printOptions horizontalCentered="1" verticalCentered="1"/>
  <pageMargins left="1.33" right="0.75" top="0.55" bottom="1" header="0.27" footer="0.5"/>
  <pageSetup fitToHeight="1" fitToWidth="1" horizontalDpi="300" verticalDpi="300" orientation="portrait" scale="88" r:id="rId2"/>
  <headerFooter alignWithMargins="0">
    <oddFooter>&amp;C&amp;"Arial,Bold"&amp;8ecoChamber&amp;"Arial,Regular"
1526 Gleneagles Drive, 
Bowling Green, OH  43402
(419) 306-1129 Fax (202) 4462918
www.4pipe.com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showGridLines="0" workbookViewId="0" topLeftCell="A1">
      <selection activeCell="D2" sqref="D2"/>
    </sheetView>
  </sheetViews>
  <sheetFormatPr defaultColWidth="9.140625" defaultRowHeight="12.75"/>
  <cols>
    <col min="1" max="5" width="12.7109375" style="0" customWidth="1"/>
    <col min="6" max="6" width="21.8515625" style="0" customWidth="1"/>
  </cols>
  <sheetData>
    <row r="1" spans="8:19" ht="20.25" customHeight="1" thickBot="1"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4.25" thickBot="1" thickTop="1">
      <c r="A2" s="4" t="s">
        <v>0</v>
      </c>
      <c r="B2" s="3"/>
      <c r="C2" s="9">
        <v>1</v>
      </c>
      <c r="D2" t="s">
        <v>19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4.25" thickBot="1" thickTop="1">
      <c r="A3" s="5" t="s">
        <v>1</v>
      </c>
      <c r="B3" s="3"/>
      <c r="C3" s="10">
        <v>0.4</v>
      </c>
      <c r="D3" t="s">
        <v>4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4.25" thickBot="1" thickTop="1">
      <c r="A4" t="s">
        <v>2</v>
      </c>
      <c r="C4" s="11">
        <v>0</v>
      </c>
      <c r="D4" t="s">
        <v>5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8:19" ht="13.5" thickTop="1"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15">
      <c r="A6" s="52" t="s">
        <v>18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8.75" thickBot="1">
      <c r="A7" s="16" t="s">
        <v>16</v>
      </c>
      <c r="B7" s="17"/>
      <c r="C7" s="17"/>
      <c r="D7" s="17"/>
      <c r="E7" s="17"/>
      <c r="F7" s="17"/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6.5" customHeight="1" thickTop="1">
      <c r="A8" s="45" t="s">
        <v>6</v>
      </c>
      <c r="B8" s="47" t="s">
        <v>7</v>
      </c>
      <c r="C8" s="48"/>
      <c r="D8" s="49"/>
      <c r="E8" s="48" t="s">
        <v>8</v>
      </c>
      <c r="F8" s="49"/>
      <c r="G8" s="50" t="s">
        <v>9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s="2" customFormat="1" ht="47.25" customHeight="1" thickBot="1">
      <c r="A9" s="46"/>
      <c r="B9" s="12" t="s">
        <v>10</v>
      </c>
      <c r="C9" s="13" t="s">
        <v>11</v>
      </c>
      <c r="D9" s="14" t="s">
        <v>12</v>
      </c>
      <c r="E9" s="15" t="s">
        <v>13</v>
      </c>
      <c r="F9" s="14" t="s">
        <v>14</v>
      </c>
      <c r="G9" s="51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ht="13.5" thickTop="1">
      <c r="A10" s="20">
        <f aca="true" t="shared" si="0" ref="A10:A45">A11+1</f>
        <v>38</v>
      </c>
      <c r="B10" s="21">
        <v>0</v>
      </c>
      <c r="C10" s="1">
        <f aca="true" t="shared" si="1" ref="C10:C15">($C$3*(42*1*76)/1728)-B10</f>
        <v>0.738888888888889</v>
      </c>
      <c r="D10" s="22">
        <f>C10</f>
        <v>0.738888888888889</v>
      </c>
      <c r="E10" s="6">
        <f aca="true" t="shared" si="2" ref="E10:E39">E11+D10</f>
        <v>40.723951037750254</v>
      </c>
      <c r="F10" s="23">
        <f aca="true" t="shared" si="3" ref="F10:F45">E10*$C$2</f>
        <v>40.723951037750254</v>
      </c>
      <c r="G10" s="24">
        <f aca="true" t="shared" si="4" ref="G10:G47">ROUND($C$4+(A10/12),2)</f>
        <v>3.17</v>
      </c>
      <c r="H10" s="25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2.75">
      <c r="A11" s="20">
        <f t="shared" si="0"/>
        <v>37</v>
      </c>
      <c r="B11" s="26">
        <v>0</v>
      </c>
      <c r="C11" s="27">
        <f t="shared" si="1"/>
        <v>0.738888888888889</v>
      </c>
      <c r="D11" s="22">
        <f aca="true" t="shared" si="5" ref="D11:D35">C11+B11</f>
        <v>0.738888888888889</v>
      </c>
      <c r="E11" s="6">
        <f t="shared" si="2"/>
        <v>39.98506214886137</v>
      </c>
      <c r="F11" s="23">
        <f t="shared" si="3"/>
        <v>39.98506214886137</v>
      </c>
      <c r="G11" s="24">
        <f t="shared" si="4"/>
        <v>3.08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2.75">
      <c r="A12" s="20">
        <f t="shared" si="0"/>
        <v>36</v>
      </c>
      <c r="B12" s="26">
        <v>0</v>
      </c>
      <c r="C12" s="27">
        <f t="shared" si="1"/>
        <v>0.738888888888889</v>
      </c>
      <c r="D12" s="22">
        <f t="shared" si="5"/>
        <v>0.738888888888889</v>
      </c>
      <c r="E12" s="6">
        <f t="shared" si="2"/>
        <v>39.24617325997248</v>
      </c>
      <c r="F12" s="23">
        <f t="shared" si="3"/>
        <v>39.24617325997248</v>
      </c>
      <c r="G12" s="24">
        <f t="shared" si="4"/>
        <v>3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2.75">
      <c r="A13" s="20">
        <f t="shared" si="0"/>
        <v>35</v>
      </c>
      <c r="B13" s="26">
        <v>0</v>
      </c>
      <c r="C13" s="27">
        <f t="shared" si="1"/>
        <v>0.738888888888889</v>
      </c>
      <c r="D13" s="22">
        <f t="shared" si="5"/>
        <v>0.738888888888889</v>
      </c>
      <c r="E13" s="6">
        <f t="shared" si="2"/>
        <v>38.50728437108359</v>
      </c>
      <c r="F13" s="23">
        <f t="shared" si="3"/>
        <v>38.50728437108359</v>
      </c>
      <c r="G13" s="24">
        <f t="shared" si="4"/>
        <v>2.92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2.75">
      <c r="A14" s="20">
        <f t="shared" si="0"/>
        <v>34</v>
      </c>
      <c r="B14" s="26">
        <v>0</v>
      </c>
      <c r="C14" s="27">
        <f t="shared" si="1"/>
        <v>0.738888888888889</v>
      </c>
      <c r="D14" s="22">
        <f t="shared" si="5"/>
        <v>0.738888888888889</v>
      </c>
      <c r="E14" s="6">
        <f t="shared" si="2"/>
        <v>37.768395482194705</v>
      </c>
      <c r="F14" s="23">
        <f t="shared" si="3"/>
        <v>37.768395482194705</v>
      </c>
      <c r="G14" s="24">
        <f t="shared" si="4"/>
        <v>2.83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2.75">
      <c r="A15" s="20">
        <f t="shared" si="0"/>
        <v>33</v>
      </c>
      <c r="B15" s="26">
        <v>0</v>
      </c>
      <c r="C15" s="27">
        <f t="shared" si="1"/>
        <v>0.738888888888889</v>
      </c>
      <c r="D15" s="22">
        <f t="shared" si="5"/>
        <v>0.738888888888889</v>
      </c>
      <c r="E15" s="6">
        <f t="shared" si="2"/>
        <v>37.02950659330582</v>
      </c>
      <c r="F15" s="23">
        <f t="shared" si="3"/>
        <v>37.02950659330582</v>
      </c>
      <c r="G15" s="24">
        <f t="shared" si="4"/>
        <v>2.75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2.75">
      <c r="A16" s="20">
        <f t="shared" si="0"/>
        <v>32</v>
      </c>
      <c r="B16" s="28">
        <v>0.23248891334250343</v>
      </c>
      <c r="C16" s="1">
        <f aca="true" t="shared" si="6" ref="C16:C36">$C$3*(((42*1*76)/1728)-B16)</f>
        <v>0.6458933235518876</v>
      </c>
      <c r="D16" s="22">
        <f t="shared" si="5"/>
        <v>0.878382236894391</v>
      </c>
      <c r="E16" s="6">
        <f t="shared" si="2"/>
        <v>36.29061770441693</v>
      </c>
      <c r="F16" s="23">
        <f t="shared" si="3"/>
        <v>36.29061770441693</v>
      </c>
      <c r="G16" s="24">
        <f t="shared" si="4"/>
        <v>2.67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2.75">
      <c r="A17" s="20">
        <f t="shared" si="0"/>
        <v>31</v>
      </c>
      <c r="B17" s="28">
        <v>0.3670877579092159</v>
      </c>
      <c r="C17" s="1">
        <f t="shared" si="6"/>
        <v>0.5920537857252025</v>
      </c>
      <c r="D17" s="22">
        <f t="shared" si="5"/>
        <v>0.9591415436344184</v>
      </c>
      <c r="E17" s="6">
        <f t="shared" si="2"/>
        <v>35.41223546752254</v>
      </c>
      <c r="F17" s="23">
        <f t="shared" si="3"/>
        <v>35.41223546752254</v>
      </c>
      <c r="G17" s="24">
        <f t="shared" si="4"/>
        <v>2.58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2.75">
      <c r="A18" s="20">
        <f t="shared" si="0"/>
        <v>30</v>
      </c>
      <c r="B18" s="28">
        <v>0.5506316368638239</v>
      </c>
      <c r="C18" s="1">
        <f t="shared" si="6"/>
        <v>0.5186362341433594</v>
      </c>
      <c r="D18" s="29">
        <f t="shared" si="5"/>
        <v>1.0692678710071832</v>
      </c>
      <c r="E18" s="6">
        <f t="shared" si="2"/>
        <v>34.453093923888126</v>
      </c>
      <c r="F18" s="23">
        <f t="shared" si="3"/>
        <v>34.453093923888126</v>
      </c>
      <c r="G18" s="24">
        <f t="shared" si="4"/>
        <v>2.5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2.75">
      <c r="A19" s="20">
        <f t="shared" si="0"/>
        <v>29</v>
      </c>
      <c r="B19" s="28">
        <v>0.7158211279229711</v>
      </c>
      <c r="C19" s="1">
        <f t="shared" si="6"/>
        <v>0.4525604377197005</v>
      </c>
      <c r="D19" s="22">
        <f t="shared" si="5"/>
        <v>1.1683815656426717</v>
      </c>
      <c r="E19" s="6">
        <f t="shared" si="2"/>
        <v>33.38382605288094</v>
      </c>
      <c r="F19" s="23">
        <f t="shared" si="3"/>
        <v>33.38382605288094</v>
      </c>
      <c r="G19" s="24">
        <f t="shared" si="4"/>
        <v>2.42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2.75">
      <c r="A20" s="20">
        <f t="shared" si="0"/>
        <v>28</v>
      </c>
      <c r="B20" s="28">
        <v>0.8259474552957359</v>
      </c>
      <c r="C20" s="1">
        <f t="shared" si="6"/>
        <v>0.40850990677059457</v>
      </c>
      <c r="D20" s="22">
        <f t="shared" si="5"/>
        <v>1.2344573620663304</v>
      </c>
      <c r="E20" s="6">
        <f t="shared" si="2"/>
        <v>32.21544448723827</v>
      </c>
      <c r="F20" s="23">
        <f t="shared" si="3"/>
        <v>32.21544448723827</v>
      </c>
      <c r="G20" s="24">
        <f t="shared" si="4"/>
        <v>2.33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2.75">
      <c r="A21" s="20">
        <f t="shared" si="0"/>
        <v>27</v>
      </c>
      <c r="B21" s="28">
        <v>0.9177193947730399</v>
      </c>
      <c r="C21" s="1">
        <f t="shared" si="6"/>
        <v>0.371801130979673</v>
      </c>
      <c r="D21" s="22">
        <f t="shared" si="5"/>
        <v>1.289520525752713</v>
      </c>
      <c r="E21" s="6">
        <f t="shared" si="2"/>
        <v>30.980987125171943</v>
      </c>
      <c r="F21" s="23">
        <f t="shared" si="3"/>
        <v>30.980987125171943</v>
      </c>
      <c r="G21" s="24">
        <f t="shared" si="4"/>
        <v>2.25</v>
      </c>
      <c r="H21" s="18"/>
      <c r="I21" s="18"/>
      <c r="J21" s="25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2.75">
      <c r="A22" s="20">
        <f t="shared" si="0"/>
        <v>26</v>
      </c>
      <c r="B22" s="28">
        <v>0.9850188170563962</v>
      </c>
      <c r="C22" s="1">
        <f t="shared" si="6"/>
        <v>0.34488136206633047</v>
      </c>
      <c r="D22" s="22">
        <f t="shared" si="5"/>
        <v>1.3299001791227267</v>
      </c>
      <c r="E22" s="6">
        <f t="shared" si="2"/>
        <v>29.69146659941923</v>
      </c>
      <c r="F22" s="23">
        <f t="shared" si="3"/>
        <v>29.69146659941923</v>
      </c>
      <c r="G22" s="24">
        <f t="shared" si="4"/>
        <v>2.17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2.75">
      <c r="A23" s="20">
        <f t="shared" si="0"/>
        <v>25</v>
      </c>
      <c r="B23" s="28">
        <v>1.0462001100412655</v>
      </c>
      <c r="C23" s="1">
        <f t="shared" si="6"/>
        <v>0.32040884487238275</v>
      </c>
      <c r="D23" s="29">
        <f t="shared" si="5"/>
        <v>1.3666089549136482</v>
      </c>
      <c r="E23" s="6">
        <f t="shared" si="2"/>
        <v>28.3615664202965</v>
      </c>
      <c r="F23" s="23">
        <f t="shared" si="3"/>
        <v>28.3615664202965</v>
      </c>
      <c r="G23" s="24">
        <f t="shared" si="4"/>
        <v>2.08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2.75">
      <c r="A24" s="20">
        <f t="shared" si="0"/>
        <v>24</v>
      </c>
      <c r="B24" s="28">
        <v>1.1073814030261346</v>
      </c>
      <c r="C24" s="1">
        <f t="shared" si="6"/>
        <v>0.2959363276784351</v>
      </c>
      <c r="D24" s="22">
        <f t="shared" si="5"/>
        <v>1.4033177307045697</v>
      </c>
      <c r="E24" s="6">
        <f t="shared" si="2"/>
        <v>26.994957465382853</v>
      </c>
      <c r="F24" s="23">
        <f t="shared" si="3"/>
        <v>26.994957465382853</v>
      </c>
      <c r="G24" s="24">
        <f t="shared" si="4"/>
        <v>2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2.75">
      <c r="A25" s="20">
        <f t="shared" si="0"/>
        <v>23</v>
      </c>
      <c r="B25" s="28">
        <v>1.1807989546079778</v>
      </c>
      <c r="C25" s="1">
        <f t="shared" si="6"/>
        <v>0.2665693070456978</v>
      </c>
      <c r="D25" s="22">
        <f t="shared" si="5"/>
        <v>1.4473682616536756</v>
      </c>
      <c r="E25" s="6">
        <f t="shared" si="2"/>
        <v>25.591639734678285</v>
      </c>
      <c r="F25" s="23">
        <f t="shared" si="3"/>
        <v>25.591639734678285</v>
      </c>
      <c r="G25" s="24">
        <f t="shared" si="4"/>
        <v>1.92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2.75">
      <c r="A26" s="20">
        <f t="shared" si="0"/>
        <v>22</v>
      </c>
      <c r="B26" s="28">
        <v>1.2113896011004126</v>
      </c>
      <c r="C26" s="1">
        <f t="shared" si="6"/>
        <v>0.2543330484487239</v>
      </c>
      <c r="D26" s="29">
        <f t="shared" si="5"/>
        <v>1.4657226495491364</v>
      </c>
      <c r="E26" s="6">
        <f t="shared" si="2"/>
        <v>24.14427147302461</v>
      </c>
      <c r="F26" s="23">
        <f t="shared" si="3"/>
        <v>24.14427147302461</v>
      </c>
      <c r="G26" s="24">
        <f t="shared" si="4"/>
        <v>1.83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2.75">
      <c r="A27" s="20">
        <f t="shared" si="0"/>
        <v>21</v>
      </c>
      <c r="B27" s="28">
        <v>1.2358621182943605</v>
      </c>
      <c r="C27" s="1">
        <f t="shared" si="6"/>
        <v>0.24454404157114473</v>
      </c>
      <c r="D27" s="22">
        <f t="shared" si="5"/>
        <v>1.4804061598655052</v>
      </c>
      <c r="E27" s="6">
        <f t="shared" si="2"/>
        <v>22.678548823475474</v>
      </c>
      <c r="F27" s="23">
        <f t="shared" si="3"/>
        <v>22.678548823475474</v>
      </c>
      <c r="G27" s="24">
        <f t="shared" si="4"/>
        <v>1.75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2.75">
      <c r="A28" s="20">
        <f t="shared" si="0"/>
        <v>20</v>
      </c>
      <c r="B28" s="28">
        <v>1.260334635488308</v>
      </c>
      <c r="C28" s="1">
        <f t="shared" si="6"/>
        <v>0.23475503469356573</v>
      </c>
      <c r="D28" s="22">
        <f t="shared" si="5"/>
        <v>1.4950896701818737</v>
      </c>
      <c r="E28" s="6">
        <f t="shared" si="2"/>
        <v>21.198142663609968</v>
      </c>
      <c r="F28" s="23">
        <f t="shared" si="3"/>
        <v>21.198142663609968</v>
      </c>
      <c r="G28" s="24">
        <f t="shared" si="4"/>
        <v>1.67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2.75">
      <c r="A29" s="20">
        <f t="shared" si="0"/>
        <v>19</v>
      </c>
      <c r="B29" s="28">
        <v>1.2786890233837689</v>
      </c>
      <c r="C29" s="1">
        <f t="shared" si="6"/>
        <v>0.22741327953538137</v>
      </c>
      <c r="D29" s="22">
        <f t="shared" si="5"/>
        <v>1.5061023029191503</v>
      </c>
      <c r="E29" s="6">
        <f t="shared" si="2"/>
        <v>19.703052993428095</v>
      </c>
      <c r="F29" s="23">
        <f t="shared" si="3"/>
        <v>19.703052993428095</v>
      </c>
      <c r="G29" s="24">
        <f t="shared" si="4"/>
        <v>1.58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2.75">
      <c r="A30" s="20">
        <f t="shared" si="0"/>
        <v>18</v>
      </c>
      <c r="B30" s="28">
        <v>1.3215159284731774</v>
      </c>
      <c r="C30" s="1">
        <f t="shared" si="6"/>
        <v>0.21028251749961796</v>
      </c>
      <c r="D30" s="22">
        <f t="shared" si="5"/>
        <v>1.5317984459727954</v>
      </c>
      <c r="E30" s="6">
        <f t="shared" si="2"/>
        <v>18.196950690508945</v>
      </c>
      <c r="F30" s="23">
        <f t="shared" si="3"/>
        <v>18.196950690508945</v>
      </c>
      <c r="G30" s="24">
        <f t="shared" si="4"/>
        <v>1.5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2.75">
      <c r="A31" s="20">
        <f t="shared" si="0"/>
        <v>17</v>
      </c>
      <c r="B31" s="28">
        <v>1.3459884456671252</v>
      </c>
      <c r="C31" s="1">
        <f t="shared" si="6"/>
        <v>0.20049351062203888</v>
      </c>
      <c r="D31" s="22">
        <f t="shared" si="5"/>
        <v>1.546481956289164</v>
      </c>
      <c r="E31" s="6">
        <f t="shared" si="2"/>
        <v>16.66515224453615</v>
      </c>
      <c r="F31" s="23">
        <f t="shared" si="3"/>
        <v>16.66515224453615</v>
      </c>
      <c r="G31" s="24">
        <f t="shared" si="4"/>
        <v>1.42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2.75">
      <c r="A32" s="20">
        <f t="shared" si="0"/>
        <v>16</v>
      </c>
      <c r="B32" s="28">
        <v>1.352106574965612</v>
      </c>
      <c r="C32" s="1">
        <f t="shared" si="6"/>
        <v>0.19804625890264413</v>
      </c>
      <c r="D32" s="22">
        <f t="shared" si="5"/>
        <v>1.5501528338682562</v>
      </c>
      <c r="E32" s="6">
        <f t="shared" si="2"/>
        <v>15.118670288246985</v>
      </c>
      <c r="F32" s="23">
        <f t="shared" si="3"/>
        <v>15.118670288246985</v>
      </c>
      <c r="G32" s="24">
        <f t="shared" si="4"/>
        <v>1.33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2.75">
      <c r="A33" s="20">
        <f t="shared" si="0"/>
        <v>15</v>
      </c>
      <c r="B33" s="28">
        <v>1.358224704264099</v>
      </c>
      <c r="C33" s="1">
        <f t="shared" si="6"/>
        <v>0.19559900718324938</v>
      </c>
      <c r="D33" s="22">
        <f t="shared" si="5"/>
        <v>1.5538237114473483</v>
      </c>
      <c r="E33" s="6">
        <f t="shared" si="2"/>
        <v>13.568517454378728</v>
      </c>
      <c r="F33" s="23">
        <f t="shared" si="3"/>
        <v>13.568517454378728</v>
      </c>
      <c r="G33" s="24">
        <f t="shared" si="4"/>
        <v>1.25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12.75">
      <c r="A34" s="20">
        <f t="shared" si="0"/>
        <v>14</v>
      </c>
      <c r="B34" s="28">
        <v>1.358224704264099</v>
      </c>
      <c r="C34" s="1">
        <f t="shared" si="6"/>
        <v>0.19559900718324938</v>
      </c>
      <c r="D34" s="22">
        <f t="shared" si="5"/>
        <v>1.5538237114473483</v>
      </c>
      <c r="E34" s="6">
        <f t="shared" si="2"/>
        <v>12.01469374293138</v>
      </c>
      <c r="F34" s="23">
        <f t="shared" si="3"/>
        <v>12.01469374293138</v>
      </c>
      <c r="G34" s="24">
        <f t="shared" si="4"/>
        <v>1.17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2.75">
      <c r="A35" s="20">
        <f t="shared" si="0"/>
        <v>13</v>
      </c>
      <c r="B35" s="28">
        <v>1.4255241265474552</v>
      </c>
      <c r="C35" s="1">
        <f t="shared" si="6"/>
        <v>0.16867923826990686</v>
      </c>
      <c r="D35" s="22">
        <f t="shared" si="5"/>
        <v>1.5942033648173621</v>
      </c>
      <c r="E35" s="6">
        <f t="shared" si="2"/>
        <v>10.460870031484031</v>
      </c>
      <c r="F35" s="23">
        <f t="shared" si="3"/>
        <v>10.460870031484031</v>
      </c>
      <c r="G35" s="24">
        <f t="shared" si="4"/>
        <v>1.08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ht="12.75">
      <c r="A36" s="20">
        <f t="shared" si="0"/>
        <v>12</v>
      </c>
      <c r="B36" s="28">
        <v>0</v>
      </c>
      <c r="C36" s="1">
        <f t="shared" si="6"/>
        <v>0.7388888888888889</v>
      </c>
      <c r="D36" s="22">
        <f aca="true" t="shared" si="7" ref="D36:D47">C36</f>
        <v>0.7388888888888889</v>
      </c>
      <c r="E36" s="6">
        <f t="shared" si="2"/>
        <v>8.866666666666669</v>
      </c>
      <c r="F36" s="23">
        <f t="shared" si="3"/>
        <v>8.866666666666669</v>
      </c>
      <c r="G36" s="24">
        <f t="shared" si="4"/>
        <v>1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12.75">
      <c r="A37" s="20">
        <f t="shared" si="0"/>
        <v>11</v>
      </c>
      <c r="B37" s="28">
        <v>0</v>
      </c>
      <c r="C37" s="1">
        <f>($C$3*(42*1*76)/1728)-B37</f>
        <v>0.738888888888889</v>
      </c>
      <c r="D37" s="22">
        <f t="shared" si="7"/>
        <v>0.738888888888889</v>
      </c>
      <c r="E37" s="6">
        <f t="shared" si="2"/>
        <v>8.12777777777778</v>
      </c>
      <c r="F37" s="23">
        <f t="shared" si="3"/>
        <v>8.12777777777778</v>
      </c>
      <c r="G37" s="24">
        <f t="shared" si="4"/>
        <v>0.92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12.75">
      <c r="A38" s="20">
        <f t="shared" si="0"/>
        <v>10</v>
      </c>
      <c r="B38" s="28">
        <v>0</v>
      </c>
      <c r="C38" s="1">
        <f>($C$3*(42*1*76)/1728)-B38</f>
        <v>0.738888888888889</v>
      </c>
      <c r="D38" s="22">
        <f t="shared" si="7"/>
        <v>0.738888888888889</v>
      </c>
      <c r="E38" s="6">
        <f t="shared" si="2"/>
        <v>7.38888888888889</v>
      </c>
      <c r="F38" s="23">
        <f t="shared" si="3"/>
        <v>7.38888888888889</v>
      </c>
      <c r="G38" s="24">
        <f t="shared" si="4"/>
        <v>0.83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12.75">
      <c r="A39" s="20">
        <f t="shared" si="0"/>
        <v>9</v>
      </c>
      <c r="B39" s="28">
        <v>0</v>
      </c>
      <c r="C39" s="1">
        <f>($C$3*(42*1*76)/1728)-B39</f>
        <v>0.738888888888889</v>
      </c>
      <c r="D39" s="22">
        <f t="shared" si="7"/>
        <v>0.738888888888889</v>
      </c>
      <c r="E39" s="6">
        <f t="shared" si="2"/>
        <v>6.650000000000001</v>
      </c>
      <c r="F39" s="23">
        <f t="shared" si="3"/>
        <v>6.650000000000001</v>
      </c>
      <c r="G39" s="24">
        <f t="shared" si="4"/>
        <v>0.75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1:19" ht="12.75">
      <c r="A40" s="20">
        <f t="shared" si="0"/>
        <v>8</v>
      </c>
      <c r="B40" s="28">
        <v>0</v>
      </c>
      <c r="C40" s="1">
        <f>($C$3*(42*1*76)/1728)-B40</f>
        <v>0.738888888888889</v>
      </c>
      <c r="D40" s="22">
        <f t="shared" si="7"/>
        <v>0.738888888888889</v>
      </c>
      <c r="E40" s="6">
        <f aca="true" t="shared" si="8" ref="E40:E46">E41+D40</f>
        <v>5.911111111111112</v>
      </c>
      <c r="F40" s="23">
        <f t="shared" si="3"/>
        <v>5.911111111111112</v>
      </c>
      <c r="G40" s="24">
        <f t="shared" si="4"/>
        <v>0.67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ht="12.75">
      <c r="A41" s="20">
        <f t="shared" si="0"/>
        <v>7</v>
      </c>
      <c r="B41" s="28">
        <v>0</v>
      </c>
      <c r="C41" s="1">
        <f>$C$3*(((42*1*76)/1728)-B41)</f>
        <v>0.7388888888888889</v>
      </c>
      <c r="D41" s="29">
        <f t="shared" si="7"/>
        <v>0.7388888888888889</v>
      </c>
      <c r="E41" s="6">
        <f t="shared" si="8"/>
        <v>5.172222222222223</v>
      </c>
      <c r="F41" s="23">
        <f t="shared" si="3"/>
        <v>5.172222222222223</v>
      </c>
      <c r="G41" s="24">
        <f t="shared" si="4"/>
        <v>0.58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12.75">
      <c r="A42" s="20">
        <f t="shared" si="0"/>
        <v>6</v>
      </c>
      <c r="B42" s="28">
        <v>0</v>
      </c>
      <c r="C42" s="1">
        <f aca="true" t="shared" si="9" ref="C42:C47">($C$3*(42*1*76)/1728)-B42</f>
        <v>0.738888888888889</v>
      </c>
      <c r="D42" s="22">
        <f t="shared" si="7"/>
        <v>0.738888888888889</v>
      </c>
      <c r="E42" s="6">
        <f t="shared" si="8"/>
        <v>4.4333333333333345</v>
      </c>
      <c r="F42" s="23">
        <f t="shared" si="3"/>
        <v>4.4333333333333345</v>
      </c>
      <c r="G42" s="24">
        <f t="shared" si="4"/>
        <v>0.5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1:19" ht="12.75">
      <c r="A43" s="20">
        <f t="shared" si="0"/>
        <v>5</v>
      </c>
      <c r="B43" s="28">
        <v>0</v>
      </c>
      <c r="C43" s="1">
        <f t="shared" si="9"/>
        <v>0.738888888888889</v>
      </c>
      <c r="D43" s="22">
        <f t="shared" si="7"/>
        <v>0.738888888888889</v>
      </c>
      <c r="E43" s="6">
        <f t="shared" si="8"/>
        <v>3.694444444444445</v>
      </c>
      <c r="F43" s="23">
        <f t="shared" si="3"/>
        <v>3.694444444444445</v>
      </c>
      <c r="G43" s="24">
        <f t="shared" si="4"/>
        <v>0.42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9" ht="12.75">
      <c r="A44" s="20">
        <f t="shared" si="0"/>
        <v>4</v>
      </c>
      <c r="B44" s="28">
        <v>0</v>
      </c>
      <c r="C44" s="1">
        <f t="shared" si="9"/>
        <v>0.738888888888889</v>
      </c>
      <c r="D44" s="22">
        <f t="shared" si="7"/>
        <v>0.738888888888889</v>
      </c>
      <c r="E44" s="6">
        <f t="shared" si="8"/>
        <v>2.955555555555556</v>
      </c>
      <c r="F44" s="23">
        <f t="shared" si="3"/>
        <v>2.955555555555556</v>
      </c>
      <c r="G44" s="24">
        <f t="shared" si="4"/>
        <v>0.33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 ht="12.75">
      <c r="A45" s="20">
        <f t="shared" si="0"/>
        <v>3</v>
      </c>
      <c r="B45" s="28">
        <v>0</v>
      </c>
      <c r="C45" s="1">
        <f t="shared" si="9"/>
        <v>0.738888888888889</v>
      </c>
      <c r="D45" s="22">
        <f t="shared" si="7"/>
        <v>0.738888888888889</v>
      </c>
      <c r="E45" s="6">
        <f t="shared" si="8"/>
        <v>2.2166666666666672</v>
      </c>
      <c r="F45" s="23">
        <f t="shared" si="3"/>
        <v>2.2166666666666672</v>
      </c>
      <c r="G45" s="24">
        <f t="shared" si="4"/>
        <v>0.25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19" ht="12.75">
      <c r="A46" s="20">
        <f>A47+1</f>
        <v>2</v>
      </c>
      <c r="B46" s="26">
        <v>0</v>
      </c>
      <c r="C46" s="1">
        <f t="shared" si="9"/>
        <v>0.738888888888889</v>
      </c>
      <c r="D46" s="22">
        <f t="shared" si="7"/>
        <v>0.738888888888889</v>
      </c>
      <c r="E46" s="6">
        <f t="shared" si="8"/>
        <v>1.477777777777778</v>
      </c>
      <c r="F46" s="23">
        <f>E46*$C$2</f>
        <v>1.477777777777778</v>
      </c>
      <c r="G46" s="24">
        <f t="shared" si="4"/>
        <v>0.17</v>
      </c>
      <c r="H46" s="18"/>
      <c r="I46" s="25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1:19" ht="13.5" thickBot="1">
      <c r="A47" s="30">
        <v>1</v>
      </c>
      <c r="B47" s="31">
        <v>0</v>
      </c>
      <c r="C47" s="32">
        <f t="shared" si="9"/>
        <v>0.738888888888889</v>
      </c>
      <c r="D47" s="33">
        <f t="shared" si="7"/>
        <v>0.738888888888889</v>
      </c>
      <c r="E47" s="34">
        <f>D47</f>
        <v>0.738888888888889</v>
      </c>
      <c r="F47" s="35">
        <f>E47*$C$2</f>
        <v>0.738888888888889</v>
      </c>
      <c r="G47" s="36">
        <f t="shared" si="4"/>
        <v>0.08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1:19" s="8" customFormat="1" ht="33.75" customHeight="1" thickTop="1">
      <c r="A48" s="41" t="s">
        <v>3</v>
      </c>
      <c r="B48" s="42">
        <f>SUM(B10:B47)</f>
        <v>21.076955433287484</v>
      </c>
      <c r="C48" s="42">
        <f>SUM(C10:C47)</f>
        <v>19.64699560446279</v>
      </c>
      <c r="D48" s="42">
        <f>SUM(D10:D47)</f>
        <v>40.72395103775025</v>
      </c>
      <c r="E48" s="43"/>
      <c r="F48" s="44">
        <f>F10</f>
        <v>40.723951037750254</v>
      </c>
      <c r="G48" s="7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1:19" ht="12.75">
      <c r="A49" s="37"/>
      <c r="B49" s="38"/>
      <c r="C49" s="38"/>
      <c r="D49" s="38"/>
      <c r="E49" s="39"/>
      <c r="F49" s="40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19" ht="12.75">
      <c r="A50" s="37"/>
      <c r="B50" s="38"/>
      <c r="C50" s="38"/>
      <c r="D50" s="38"/>
      <c r="E50" s="38"/>
      <c r="F50" s="3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1:19" ht="12.75">
      <c r="A51" s="37"/>
      <c r="B51" s="38"/>
      <c r="C51" s="38"/>
      <c r="D51" s="38"/>
      <c r="E51" s="38"/>
      <c r="F51" s="3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1:19" ht="12.75">
      <c r="A52" s="38"/>
      <c r="B52" s="38"/>
      <c r="C52" s="38"/>
      <c r="D52" s="38"/>
      <c r="E52" s="38"/>
      <c r="F52" s="3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ht="12.75">
      <c r="A53" s="38"/>
      <c r="B53" s="38"/>
      <c r="C53" s="38"/>
      <c r="D53" s="38"/>
      <c r="E53" s="38"/>
      <c r="F53" s="3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ht="12.75">
      <c r="A54" s="38"/>
      <c r="B54" s="38"/>
      <c r="C54" s="38"/>
      <c r="D54" s="38"/>
      <c r="E54" s="38"/>
      <c r="F54" s="3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12.75">
      <c r="A55" s="38"/>
      <c r="B55" s="38"/>
      <c r="C55" s="38"/>
      <c r="D55" s="38"/>
      <c r="E55" s="38"/>
      <c r="F55" s="3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2.75">
      <c r="A56" s="38"/>
      <c r="B56" s="38"/>
      <c r="C56" s="38"/>
      <c r="D56" s="38"/>
      <c r="E56" s="38"/>
      <c r="F56" s="3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1:19" ht="12.75">
      <c r="A57" s="38"/>
      <c r="B57" s="38"/>
      <c r="C57" s="38"/>
      <c r="D57" s="38"/>
      <c r="E57" s="38"/>
      <c r="F57" s="3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1:19" ht="12.75">
      <c r="A58" s="38"/>
      <c r="B58" s="38"/>
      <c r="C58" s="38"/>
      <c r="D58" s="38"/>
      <c r="E58" s="38"/>
      <c r="F58" s="3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1:19" ht="12.75">
      <c r="A59" s="38"/>
      <c r="B59" s="38"/>
      <c r="C59" s="38"/>
      <c r="D59" s="38"/>
      <c r="E59" s="38"/>
      <c r="F59" s="3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1:19" ht="12.75">
      <c r="A60" s="38"/>
      <c r="B60" s="38"/>
      <c r="C60" s="38"/>
      <c r="D60" s="38"/>
      <c r="E60" s="38"/>
      <c r="F60" s="3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1:19" ht="12.75">
      <c r="A61" s="38"/>
      <c r="B61" s="38"/>
      <c r="C61" s="38"/>
      <c r="D61" s="38"/>
      <c r="E61" s="38"/>
      <c r="F61" s="3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1:19" ht="12.75">
      <c r="A62" s="38"/>
      <c r="B62" s="38"/>
      <c r="C62" s="38"/>
      <c r="D62" s="38"/>
      <c r="E62" s="38"/>
      <c r="F62" s="3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1:19" ht="12.75">
      <c r="A63" s="38"/>
      <c r="B63" s="38"/>
      <c r="C63" s="38"/>
      <c r="D63" s="38"/>
      <c r="E63" s="38"/>
      <c r="F63" s="3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1:19" ht="12.75">
      <c r="A64" s="38"/>
      <c r="B64" s="38"/>
      <c r="C64" s="38"/>
      <c r="D64" s="38"/>
      <c r="E64" s="38"/>
      <c r="F64" s="3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1:19" ht="12.75">
      <c r="A65" s="38"/>
      <c r="B65" s="38"/>
      <c r="C65" s="38"/>
      <c r="D65" s="38"/>
      <c r="E65" s="38"/>
      <c r="F65" s="3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1:19" ht="12.75">
      <c r="A66" s="38"/>
      <c r="B66" s="38"/>
      <c r="C66" s="38"/>
      <c r="D66" s="38"/>
      <c r="E66" s="38"/>
      <c r="F66" s="3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1:19" ht="12.75">
      <c r="A67" s="38"/>
      <c r="B67" s="38"/>
      <c r="C67" s="38"/>
      <c r="D67" s="38"/>
      <c r="E67" s="38"/>
      <c r="F67" s="3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1:19" ht="12.75">
      <c r="A68" s="38"/>
      <c r="B68" s="38"/>
      <c r="C68" s="38"/>
      <c r="D68" s="38"/>
      <c r="E68" s="38"/>
      <c r="F68" s="3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1:19" ht="12.75">
      <c r="A69" s="38"/>
      <c r="B69" s="38"/>
      <c r="C69" s="38"/>
      <c r="D69" s="38"/>
      <c r="E69" s="38"/>
      <c r="F69" s="3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1:19" ht="12.75">
      <c r="A70" s="38"/>
      <c r="B70" s="38"/>
      <c r="C70" s="38"/>
      <c r="D70" s="38"/>
      <c r="E70" s="38"/>
      <c r="F70" s="3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</row>
    <row r="71" spans="1:19" ht="12.75">
      <c r="A71" s="38"/>
      <c r="B71" s="38"/>
      <c r="C71" s="38"/>
      <c r="D71" s="38"/>
      <c r="E71" s="38"/>
      <c r="F71" s="3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1:19" ht="12.75">
      <c r="A72" s="38"/>
      <c r="B72" s="38"/>
      <c r="C72" s="38"/>
      <c r="D72" s="38"/>
      <c r="E72" s="38"/>
      <c r="F72" s="3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</row>
    <row r="73" spans="1:19" ht="12.75">
      <c r="A73" s="38"/>
      <c r="B73" s="38"/>
      <c r="C73" s="38"/>
      <c r="D73" s="38"/>
      <c r="E73" s="38"/>
      <c r="F73" s="3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1:19" ht="12.75">
      <c r="A74" s="38"/>
      <c r="B74" s="38"/>
      <c r="C74" s="38"/>
      <c r="D74" s="38"/>
      <c r="E74" s="38"/>
      <c r="F74" s="3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</row>
    <row r="75" spans="1:19" ht="12.75">
      <c r="A75" s="38"/>
      <c r="B75" s="38"/>
      <c r="C75" s="38"/>
      <c r="D75" s="38"/>
      <c r="E75" s="38"/>
      <c r="F75" s="3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</row>
    <row r="76" spans="1:19" ht="12.75">
      <c r="A76" s="38"/>
      <c r="B76" s="38"/>
      <c r="C76" s="38"/>
      <c r="D76" s="38"/>
      <c r="E76" s="38"/>
      <c r="F76" s="3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</row>
    <row r="77" spans="1:19" ht="12.75">
      <c r="A77" s="38"/>
      <c r="B77" s="38"/>
      <c r="C77" s="38"/>
      <c r="D77" s="38"/>
      <c r="E77" s="38"/>
      <c r="F77" s="3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1:19" ht="12.75">
      <c r="A78" s="38"/>
      <c r="B78" s="38"/>
      <c r="C78" s="38"/>
      <c r="D78" s="38"/>
      <c r="E78" s="38"/>
      <c r="F78" s="3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</row>
    <row r="79" spans="1:19" ht="12.75">
      <c r="A79" s="38"/>
      <c r="B79" s="38"/>
      <c r="C79" s="38"/>
      <c r="D79" s="38"/>
      <c r="E79" s="38"/>
      <c r="F79" s="3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</row>
    <row r="80" spans="1:19" ht="12.75">
      <c r="A80" s="38"/>
      <c r="B80" s="38"/>
      <c r="C80" s="38"/>
      <c r="D80" s="38"/>
      <c r="E80" s="38"/>
      <c r="F80" s="3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</row>
    <row r="81" spans="1:19" ht="12.75">
      <c r="A81" s="38"/>
      <c r="B81" s="38"/>
      <c r="C81" s="38"/>
      <c r="D81" s="38"/>
      <c r="E81" s="38"/>
      <c r="F81" s="3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1:19" ht="12.75">
      <c r="A82" s="38"/>
      <c r="B82" s="38"/>
      <c r="C82" s="38"/>
      <c r="D82" s="38"/>
      <c r="E82" s="38"/>
      <c r="F82" s="3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</row>
    <row r="83" spans="1:19" ht="12.75">
      <c r="A83" s="38"/>
      <c r="B83" s="38"/>
      <c r="C83" s="38"/>
      <c r="D83" s="38"/>
      <c r="E83" s="38"/>
      <c r="F83" s="3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</row>
    <row r="84" spans="1:19" ht="12.75">
      <c r="A84" s="38"/>
      <c r="B84" s="38"/>
      <c r="C84" s="38"/>
      <c r="D84" s="38"/>
      <c r="E84" s="38"/>
      <c r="F84" s="3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</row>
  </sheetData>
  <mergeCells count="4">
    <mergeCell ref="A8:A9"/>
    <mergeCell ref="B8:D8"/>
    <mergeCell ref="E8:F8"/>
    <mergeCell ref="G8:G9"/>
  </mergeCells>
  <printOptions horizontalCentered="1" verticalCentered="1"/>
  <pageMargins left="1.33" right="0.75" top="0.55" bottom="1" header="0.27" footer="0.5"/>
  <pageSetup fitToHeight="1" fitToWidth="1" horizontalDpi="300" verticalDpi="300" orientation="portrait" scale="88" r:id="rId2"/>
  <headerFooter alignWithMargins="0">
    <oddFooter>&amp;C&amp;"Arial,Bold"&amp;8ecoChamber
1526 Gleneagles Drive, 
Bowling Green, OH  43402
(419) 306-1129 Fax (202) 4462918
www.4pipe.com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0"/>
  <sheetViews>
    <sheetView showGridLines="0" tabSelected="1" workbookViewId="0" topLeftCell="A1">
      <selection activeCell="L8" sqref="L8"/>
    </sheetView>
  </sheetViews>
  <sheetFormatPr defaultColWidth="9.140625" defaultRowHeight="12.75"/>
  <cols>
    <col min="1" max="5" width="12.7109375" style="0" customWidth="1"/>
    <col min="6" max="6" width="21.8515625" style="0" customWidth="1"/>
  </cols>
  <sheetData>
    <row r="1" spans="8:19" ht="20.25" customHeight="1" thickBot="1"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4.25" thickBot="1" thickTop="1">
      <c r="A2" s="4" t="s">
        <v>0</v>
      </c>
      <c r="B2" s="3"/>
      <c r="C2" s="9">
        <v>1</v>
      </c>
      <c r="D2" t="s">
        <v>19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4.25" thickBot="1" thickTop="1">
      <c r="A3" s="5" t="s">
        <v>1</v>
      </c>
      <c r="B3" s="3"/>
      <c r="C3" s="10">
        <v>0.4</v>
      </c>
      <c r="D3" t="s">
        <v>4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4.25" thickBot="1" thickTop="1">
      <c r="A4" t="s">
        <v>2</v>
      </c>
      <c r="C4" s="11">
        <v>0</v>
      </c>
      <c r="D4" t="s">
        <v>5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8:19" ht="13.5" thickTop="1"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15">
      <c r="A6" s="52" t="s">
        <v>18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8.75" thickBot="1">
      <c r="A7" s="16" t="s">
        <v>17</v>
      </c>
      <c r="B7" s="17"/>
      <c r="C7" s="17"/>
      <c r="D7" s="17"/>
      <c r="E7" s="17"/>
      <c r="F7" s="17"/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6.5" customHeight="1" thickTop="1">
      <c r="A8" s="45" t="s">
        <v>6</v>
      </c>
      <c r="B8" s="47" t="s">
        <v>7</v>
      </c>
      <c r="C8" s="48"/>
      <c r="D8" s="49"/>
      <c r="E8" s="48" t="s">
        <v>8</v>
      </c>
      <c r="F8" s="49"/>
      <c r="G8" s="50" t="s">
        <v>9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s="2" customFormat="1" ht="47.25" customHeight="1" thickBot="1">
      <c r="A9" s="46"/>
      <c r="B9" s="12" t="s">
        <v>10</v>
      </c>
      <c r="C9" s="13" t="s">
        <v>11</v>
      </c>
      <c r="D9" s="14" t="s">
        <v>12</v>
      </c>
      <c r="E9" s="15" t="s">
        <v>13</v>
      </c>
      <c r="F9" s="14" t="s">
        <v>14</v>
      </c>
      <c r="G9" s="51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ht="13.5" thickTop="1">
      <c r="A10" s="20">
        <f aca="true" t="shared" si="0" ref="A10:A52">A11+1</f>
        <v>44</v>
      </c>
      <c r="B10" s="21">
        <v>0</v>
      </c>
      <c r="C10" s="1">
        <f aca="true" t="shared" si="1" ref="C10:C15">($C$3*(42*1*76)/1728)-B10</f>
        <v>0.738888888888889</v>
      </c>
      <c r="D10" s="22">
        <f>C10</f>
        <v>0.738888888888889</v>
      </c>
      <c r="E10" s="6">
        <f aca="true" t="shared" si="2" ref="E10:E52">E11+D10</f>
        <v>45.157284371083584</v>
      </c>
      <c r="F10" s="23">
        <f aca="true" t="shared" si="3" ref="F10:F53">E10*$C$2</f>
        <v>45.157284371083584</v>
      </c>
      <c r="G10" s="24">
        <f aca="true" t="shared" si="4" ref="G10:G53">ROUND($C$4+(A10/12),2)</f>
        <v>3.67</v>
      </c>
      <c r="H10" s="25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2.75">
      <c r="A11" s="20">
        <f t="shared" si="0"/>
        <v>43</v>
      </c>
      <c r="B11" s="26">
        <v>0</v>
      </c>
      <c r="C11" s="27">
        <f t="shared" si="1"/>
        <v>0.738888888888889</v>
      </c>
      <c r="D11" s="22">
        <f aca="true" t="shared" si="5" ref="D11:D35">C11+B11</f>
        <v>0.738888888888889</v>
      </c>
      <c r="E11" s="6">
        <f t="shared" si="2"/>
        <v>44.4183954821947</v>
      </c>
      <c r="F11" s="23">
        <f t="shared" si="3"/>
        <v>44.4183954821947</v>
      </c>
      <c r="G11" s="24">
        <f t="shared" si="4"/>
        <v>3.58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2.75">
      <c r="A12" s="20">
        <f t="shared" si="0"/>
        <v>42</v>
      </c>
      <c r="B12" s="26">
        <v>0</v>
      </c>
      <c r="C12" s="27">
        <f t="shared" si="1"/>
        <v>0.738888888888889</v>
      </c>
      <c r="D12" s="22">
        <f t="shared" si="5"/>
        <v>0.738888888888889</v>
      </c>
      <c r="E12" s="6">
        <f t="shared" si="2"/>
        <v>43.67950659330581</v>
      </c>
      <c r="F12" s="23">
        <f t="shared" si="3"/>
        <v>43.67950659330581</v>
      </c>
      <c r="G12" s="24">
        <f t="shared" si="4"/>
        <v>3.5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2.75">
      <c r="A13" s="20">
        <f t="shared" si="0"/>
        <v>41</v>
      </c>
      <c r="B13" s="26">
        <v>0</v>
      </c>
      <c r="C13" s="27">
        <f t="shared" si="1"/>
        <v>0.738888888888889</v>
      </c>
      <c r="D13" s="22">
        <f t="shared" si="5"/>
        <v>0.738888888888889</v>
      </c>
      <c r="E13" s="6">
        <f t="shared" si="2"/>
        <v>42.94061770441692</v>
      </c>
      <c r="F13" s="23">
        <f t="shared" si="3"/>
        <v>42.94061770441692</v>
      </c>
      <c r="G13" s="24">
        <f t="shared" si="4"/>
        <v>3.42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2.75">
      <c r="A14" s="20">
        <f t="shared" si="0"/>
        <v>40</v>
      </c>
      <c r="B14" s="26">
        <v>0</v>
      </c>
      <c r="C14" s="27">
        <f t="shared" si="1"/>
        <v>0.738888888888889</v>
      </c>
      <c r="D14" s="22">
        <f t="shared" si="5"/>
        <v>0.738888888888889</v>
      </c>
      <c r="E14" s="6">
        <f t="shared" si="2"/>
        <v>42.201728815528035</v>
      </c>
      <c r="F14" s="23">
        <f t="shared" si="3"/>
        <v>42.201728815528035</v>
      </c>
      <c r="G14" s="24">
        <f t="shared" si="4"/>
        <v>3.33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2.75">
      <c r="A15" s="20">
        <f t="shared" si="0"/>
        <v>39</v>
      </c>
      <c r="B15" s="26">
        <v>0</v>
      </c>
      <c r="C15" s="27">
        <f t="shared" si="1"/>
        <v>0.738888888888889</v>
      </c>
      <c r="D15" s="22">
        <f t="shared" si="5"/>
        <v>0.738888888888889</v>
      </c>
      <c r="E15" s="6">
        <f t="shared" si="2"/>
        <v>41.46283992663915</v>
      </c>
      <c r="F15" s="23">
        <f t="shared" si="3"/>
        <v>41.46283992663915</v>
      </c>
      <c r="G15" s="24">
        <f t="shared" si="4"/>
        <v>3.25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2.75">
      <c r="A16" s="20">
        <f t="shared" si="0"/>
        <v>38</v>
      </c>
      <c r="B16" s="28">
        <v>0.23248891334250343</v>
      </c>
      <c r="C16" s="1">
        <f aca="true" t="shared" si="6" ref="C16:C36">$C$3*(((42*1*76)/1728)-B16)</f>
        <v>0.6458933235518876</v>
      </c>
      <c r="D16" s="22">
        <f t="shared" si="5"/>
        <v>0.878382236894391</v>
      </c>
      <c r="E16" s="6">
        <f t="shared" si="2"/>
        <v>40.72395103775026</v>
      </c>
      <c r="F16" s="23">
        <f t="shared" si="3"/>
        <v>40.72395103775026</v>
      </c>
      <c r="G16" s="24">
        <f t="shared" si="4"/>
        <v>3.17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2.75">
      <c r="A17" s="20">
        <f t="shared" si="0"/>
        <v>37</v>
      </c>
      <c r="B17" s="28">
        <v>0.3670877579092159</v>
      </c>
      <c r="C17" s="1">
        <f t="shared" si="6"/>
        <v>0.5920537857252025</v>
      </c>
      <c r="D17" s="22">
        <f t="shared" si="5"/>
        <v>0.9591415436344184</v>
      </c>
      <c r="E17" s="6">
        <f t="shared" si="2"/>
        <v>39.84556880085587</v>
      </c>
      <c r="F17" s="23">
        <f t="shared" si="3"/>
        <v>39.84556880085587</v>
      </c>
      <c r="G17" s="24">
        <f t="shared" si="4"/>
        <v>3.08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2.75">
      <c r="A18" s="20">
        <f t="shared" si="0"/>
        <v>36</v>
      </c>
      <c r="B18" s="28">
        <v>0.5506316368638239</v>
      </c>
      <c r="C18" s="1">
        <f t="shared" si="6"/>
        <v>0.5186362341433594</v>
      </c>
      <c r="D18" s="29">
        <f t="shared" si="5"/>
        <v>1.0692678710071832</v>
      </c>
      <c r="E18" s="6">
        <f t="shared" si="2"/>
        <v>38.886427257221456</v>
      </c>
      <c r="F18" s="23">
        <f t="shared" si="3"/>
        <v>38.886427257221456</v>
      </c>
      <c r="G18" s="24">
        <f t="shared" si="4"/>
        <v>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2.75">
      <c r="A19" s="20">
        <f t="shared" si="0"/>
        <v>35</v>
      </c>
      <c r="B19" s="28">
        <v>0.7158211279229711</v>
      </c>
      <c r="C19" s="1">
        <f t="shared" si="6"/>
        <v>0.4525604377197005</v>
      </c>
      <c r="D19" s="22">
        <f t="shared" si="5"/>
        <v>1.1683815656426717</v>
      </c>
      <c r="E19" s="6">
        <f t="shared" si="2"/>
        <v>37.81715938621427</v>
      </c>
      <c r="F19" s="23">
        <f t="shared" si="3"/>
        <v>37.81715938621427</v>
      </c>
      <c r="G19" s="24">
        <f t="shared" si="4"/>
        <v>2.92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2.75">
      <c r="A20" s="20">
        <f t="shared" si="0"/>
        <v>34</v>
      </c>
      <c r="B20" s="28">
        <v>0.8259474552957359</v>
      </c>
      <c r="C20" s="1">
        <f t="shared" si="6"/>
        <v>0.40850990677059457</v>
      </c>
      <c r="D20" s="22">
        <f t="shared" si="5"/>
        <v>1.2344573620663304</v>
      </c>
      <c r="E20" s="6">
        <f t="shared" si="2"/>
        <v>36.6487778205716</v>
      </c>
      <c r="F20" s="23">
        <f t="shared" si="3"/>
        <v>36.6487778205716</v>
      </c>
      <c r="G20" s="24">
        <f t="shared" si="4"/>
        <v>2.83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2.75">
      <c r="A21" s="20">
        <f t="shared" si="0"/>
        <v>33</v>
      </c>
      <c r="B21" s="28">
        <v>0.9177193947730399</v>
      </c>
      <c r="C21" s="1">
        <f t="shared" si="6"/>
        <v>0.371801130979673</v>
      </c>
      <c r="D21" s="22">
        <f t="shared" si="5"/>
        <v>1.289520525752713</v>
      </c>
      <c r="E21" s="6">
        <f t="shared" si="2"/>
        <v>35.41432045850527</v>
      </c>
      <c r="F21" s="23">
        <f t="shared" si="3"/>
        <v>35.41432045850527</v>
      </c>
      <c r="G21" s="24">
        <f t="shared" si="4"/>
        <v>2.75</v>
      </c>
      <c r="H21" s="18"/>
      <c r="I21" s="18"/>
      <c r="J21" s="25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2.75">
      <c r="A22" s="20">
        <f t="shared" si="0"/>
        <v>32</v>
      </c>
      <c r="B22" s="28">
        <v>0.9850188170563962</v>
      </c>
      <c r="C22" s="1">
        <f t="shared" si="6"/>
        <v>0.34488136206633047</v>
      </c>
      <c r="D22" s="22">
        <f t="shared" si="5"/>
        <v>1.3299001791227267</v>
      </c>
      <c r="E22" s="6">
        <f t="shared" si="2"/>
        <v>34.12479993275256</v>
      </c>
      <c r="F22" s="23">
        <f t="shared" si="3"/>
        <v>34.12479993275256</v>
      </c>
      <c r="G22" s="24">
        <f t="shared" si="4"/>
        <v>2.67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2.75">
      <c r="A23" s="20">
        <f t="shared" si="0"/>
        <v>31</v>
      </c>
      <c r="B23" s="28">
        <v>1.0462001100412655</v>
      </c>
      <c r="C23" s="1">
        <f t="shared" si="6"/>
        <v>0.32040884487238275</v>
      </c>
      <c r="D23" s="29">
        <f t="shared" si="5"/>
        <v>1.3666089549136482</v>
      </c>
      <c r="E23" s="6">
        <f t="shared" si="2"/>
        <v>32.794899753629835</v>
      </c>
      <c r="F23" s="23">
        <f t="shared" si="3"/>
        <v>32.794899753629835</v>
      </c>
      <c r="G23" s="24">
        <f t="shared" si="4"/>
        <v>2.58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2.75">
      <c r="A24" s="20">
        <f t="shared" si="0"/>
        <v>30</v>
      </c>
      <c r="B24" s="28">
        <v>1.1073814030261346</v>
      </c>
      <c r="C24" s="1">
        <f t="shared" si="6"/>
        <v>0.2959363276784351</v>
      </c>
      <c r="D24" s="22">
        <f t="shared" si="5"/>
        <v>1.4033177307045697</v>
      </c>
      <c r="E24" s="6">
        <f t="shared" si="2"/>
        <v>31.428290798716183</v>
      </c>
      <c r="F24" s="23">
        <f t="shared" si="3"/>
        <v>31.428290798716183</v>
      </c>
      <c r="G24" s="24">
        <f t="shared" si="4"/>
        <v>2.5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2.75">
      <c r="A25" s="20">
        <f t="shared" si="0"/>
        <v>29</v>
      </c>
      <c r="B25" s="28">
        <v>1.1807989546079778</v>
      </c>
      <c r="C25" s="1">
        <f t="shared" si="6"/>
        <v>0.2665693070456978</v>
      </c>
      <c r="D25" s="22">
        <f t="shared" si="5"/>
        <v>1.4473682616536756</v>
      </c>
      <c r="E25" s="6">
        <f t="shared" si="2"/>
        <v>30.024973068011615</v>
      </c>
      <c r="F25" s="23">
        <f t="shared" si="3"/>
        <v>30.024973068011615</v>
      </c>
      <c r="G25" s="24">
        <f t="shared" si="4"/>
        <v>2.42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2.75">
      <c r="A26" s="20">
        <f t="shared" si="0"/>
        <v>28</v>
      </c>
      <c r="B26" s="28">
        <v>1.2113896011004126</v>
      </c>
      <c r="C26" s="1">
        <f t="shared" si="6"/>
        <v>0.2543330484487239</v>
      </c>
      <c r="D26" s="29">
        <f t="shared" si="5"/>
        <v>1.4657226495491364</v>
      </c>
      <c r="E26" s="6">
        <f t="shared" si="2"/>
        <v>28.57760480635794</v>
      </c>
      <c r="F26" s="23">
        <f t="shared" si="3"/>
        <v>28.57760480635794</v>
      </c>
      <c r="G26" s="24">
        <f t="shared" si="4"/>
        <v>2.33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2.75">
      <c r="A27" s="20">
        <f t="shared" si="0"/>
        <v>27</v>
      </c>
      <c r="B27" s="28">
        <v>1.2358621182943605</v>
      </c>
      <c r="C27" s="1">
        <f t="shared" si="6"/>
        <v>0.24454404157114473</v>
      </c>
      <c r="D27" s="22">
        <f t="shared" si="5"/>
        <v>1.4804061598655052</v>
      </c>
      <c r="E27" s="6">
        <f t="shared" si="2"/>
        <v>27.111882156808804</v>
      </c>
      <c r="F27" s="23">
        <f t="shared" si="3"/>
        <v>27.111882156808804</v>
      </c>
      <c r="G27" s="24">
        <f t="shared" si="4"/>
        <v>2.25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2.75">
      <c r="A28" s="20">
        <f t="shared" si="0"/>
        <v>26</v>
      </c>
      <c r="B28" s="28">
        <v>1.260334635488308</v>
      </c>
      <c r="C28" s="1">
        <f t="shared" si="6"/>
        <v>0.23475503469356573</v>
      </c>
      <c r="D28" s="22">
        <f t="shared" si="5"/>
        <v>1.4950896701818737</v>
      </c>
      <c r="E28" s="6">
        <f t="shared" si="2"/>
        <v>25.631475996943298</v>
      </c>
      <c r="F28" s="23">
        <f t="shared" si="3"/>
        <v>25.631475996943298</v>
      </c>
      <c r="G28" s="24">
        <f t="shared" si="4"/>
        <v>2.17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2.75">
      <c r="A29" s="20">
        <f t="shared" si="0"/>
        <v>25</v>
      </c>
      <c r="B29" s="28">
        <v>1.2786890233837689</v>
      </c>
      <c r="C29" s="1">
        <f t="shared" si="6"/>
        <v>0.22741327953538137</v>
      </c>
      <c r="D29" s="22">
        <f t="shared" si="5"/>
        <v>1.5061023029191503</v>
      </c>
      <c r="E29" s="6">
        <f t="shared" si="2"/>
        <v>24.136386326761425</v>
      </c>
      <c r="F29" s="23">
        <f t="shared" si="3"/>
        <v>24.136386326761425</v>
      </c>
      <c r="G29" s="24">
        <f t="shared" si="4"/>
        <v>2.08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2.75">
      <c r="A30" s="20">
        <f t="shared" si="0"/>
        <v>24</v>
      </c>
      <c r="B30" s="28">
        <v>1.3215159284731774</v>
      </c>
      <c r="C30" s="1">
        <f t="shared" si="6"/>
        <v>0.21028251749961796</v>
      </c>
      <c r="D30" s="22">
        <f t="shared" si="5"/>
        <v>1.5317984459727954</v>
      </c>
      <c r="E30" s="6">
        <f t="shared" si="2"/>
        <v>22.630284023842275</v>
      </c>
      <c r="F30" s="23">
        <f t="shared" si="3"/>
        <v>22.630284023842275</v>
      </c>
      <c r="G30" s="24">
        <f t="shared" si="4"/>
        <v>2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2.75">
      <c r="A31" s="20">
        <f t="shared" si="0"/>
        <v>23</v>
      </c>
      <c r="B31" s="28">
        <v>1.3459884456671252</v>
      </c>
      <c r="C31" s="1">
        <f t="shared" si="6"/>
        <v>0.20049351062203888</v>
      </c>
      <c r="D31" s="22">
        <f t="shared" si="5"/>
        <v>1.546481956289164</v>
      </c>
      <c r="E31" s="6">
        <f t="shared" si="2"/>
        <v>21.09848557786948</v>
      </c>
      <c r="F31" s="23">
        <f t="shared" si="3"/>
        <v>21.09848557786948</v>
      </c>
      <c r="G31" s="24">
        <f t="shared" si="4"/>
        <v>1.92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2.75">
      <c r="A32" s="20">
        <f t="shared" si="0"/>
        <v>22</v>
      </c>
      <c r="B32" s="28">
        <v>1.352106574965612</v>
      </c>
      <c r="C32" s="1">
        <f t="shared" si="6"/>
        <v>0.19804625890264413</v>
      </c>
      <c r="D32" s="22">
        <f t="shared" si="5"/>
        <v>1.5501528338682562</v>
      </c>
      <c r="E32" s="6">
        <f t="shared" si="2"/>
        <v>19.552003621580315</v>
      </c>
      <c r="F32" s="23">
        <f t="shared" si="3"/>
        <v>19.552003621580315</v>
      </c>
      <c r="G32" s="24">
        <f t="shared" si="4"/>
        <v>1.83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2.75">
      <c r="A33" s="20">
        <f t="shared" si="0"/>
        <v>21</v>
      </c>
      <c r="B33" s="28">
        <v>1.358224704264099</v>
      </c>
      <c r="C33" s="1">
        <f t="shared" si="6"/>
        <v>0.19559900718324938</v>
      </c>
      <c r="D33" s="22">
        <f t="shared" si="5"/>
        <v>1.5538237114473483</v>
      </c>
      <c r="E33" s="6">
        <f t="shared" si="2"/>
        <v>18.00185078771206</v>
      </c>
      <c r="F33" s="23">
        <f t="shared" si="3"/>
        <v>18.00185078771206</v>
      </c>
      <c r="G33" s="24">
        <f t="shared" si="4"/>
        <v>1.75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12.75">
      <c r="A34" s="20">
        <f t="shared" si="0"/>
        <v>20</v>
      </c>
      <c r="B34" s="28">
        <v>1.358224704264099</v>
      </c>
      <c r="C34" s="1">
        <f t="shared" si="6"/>
        <v>0.19559900718324938</v>
      </c>
      <c r="D34" s="22">
        <f t="shared" si="5"/>
        <v>1.5538237114473483</v>
      </c>
      <c r="E34" s="6">
        <f t="shared" si="2"/>
        <v>16.44802707626471</v>
      </c>
      <c r="F34" s="23">
        <f t="shared" si="3"/>
        <v>16.44802707626471</v>
      </c>
      <c r="G34" s="24">
        <f t="shared" si="4"/>
        <v>1.67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2.75">
      <c r="A35" s="20">
        <f t="shared" si="0"/>
        <v>19</v>
      </c>
      <c r="B35" s="28">
        <v>1.4255241265474552</v>
      </c>
      <c r="C35" s="1">
        <f t="shared" si="6"/>
        <v>0.16867923826990686</v>
      </c>
      <c r="D35" s="22">
        <f t="shared" si="5"/>
        <v>1.5942033648173621</v>
      </c>
      <c r="E35" s="6">
        <f t="shared" si="2"/>
        <v>14.894203364817365</v>
      </c>
      <c r="F35" s="23">
        <f t="shared" si="3"/>
        <v>14.894203364817365</v>
      </c>
      <c r="G35" s="24">
        <f t="shared" si="4"/>
        <v>1.58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ht="12.75">
      <c r="A36" s="20">
        <f t="shared" si="0"/>
        <v>18</v>
      </c>
      <c r="B36" s="28">
        <v>0</v>
      </c>
      <c r="C36" s="1">
        <f t="shared" si="6"/>
        <v>0.7388888888888889</v>
      </c>
      <c r="D36" s="22">
        <f aca="true" t="shared" si="7" ref="D36:D53">C36</f>
        <v>0.7388888888888889</v>
      </c>
      <c r="E36" s="6">
        <f t="shared" si="2"/>
        <v>13.300000000000002</v>
      </c>
      <c r="F36" s="23">
        <f t="shared" si="3"/>
        <v>13.300000000000002</v>
      </c>
      <c r="G36" s="24">
        <f t="shared" si="4"/>
        <v>1.5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12.75">
      <c r="A37" s="20">
        <f t="shared" si="0"/>
        <v>17</v>
      </c>
      <c r="B37" s="28">
        <v>0</v>
      </c>
      <c r="C37" s="1">
        <f>($C$3*(42*1*76)/1728)-B37</f>
        <v>0.738888888888889</v>
      </c>
      <c r="D37" s="22">
        <f t="shared" si="7"/>
        <v>0.738888888888889</v>
      </c>
      <c r="E37" s="6">
        <f t="shared" si="2"/>
        <v>12.561111111111114</v>
      </c>
      <c r="F37" s="23">
        <f t="shared" si="3"/>
        <v>12.561111111111114</v>
      </c>
      <c r="G37" s="24">
        <f t="shared" si="4"/>
        <v>1.42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12.75">
      <c r="A38" s="20">
        <f t="shared" si="0"/>
        <v>16</v>
      </c>
      <c r="B38" s="28">
        <v>0</v>
      </c>
      <c r="C38" s="1">
        <f>($C$3*(42*1*76)/1728)-B38</f>
        <v>0.738888888888889</v>
      </c>
      <c r="D38" s="22">
        <f t="shared" si="7"/>
        <v>0.738888888888889</v>
      </c>
      <c r="E38" s="6">
        <f t="shared" si="2"/>
        <v>11.822222222222225</v>
      </c>
      <c r="F38" s="23">
        <f t="shared" si="3"/>
        <v>11.822222222222225</v>
      </c>
      <c r="G38" s="24">
        <f t="shared" si="4"/>
        <v>1.33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12.75">
      <c r="A39" s="20">
        <f t="shared" si="0"/>
        <v>15</v>
      </c>
      <c r="B39" s="28">
        <v>0</v>
      </c>
      <c r="C39" s="1">
        <f aca="true" t="shared" si="8" ref="C39:C44">($C$3*(42*1*76)/1728)-B39</f>
        <v>0.738888888888889</v>
      </c>
      <c r="D39" s="22">
        <f t="shared" si="7"/>
        <v>0.738888888888889</v>
      </c>
      <c r="E39" s="6">
        <f t="shared" si="2"/>
        <v>11.083333333333336</v>
      </c>
      <c r="F39" s="23">
        <f t="shared" si="3"/>
        <v>11.083333333333336</v>
      </c>
      <c r="G39" s="24">
        <f t="shared" si="4"/>
        <v>1.25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1:19" ht="12.75">
      <c r="A40" s="20">
        <f t="shared" si="0"/>
        <v>14</v>
      </c>
      <c r="B40" s="28">
        <v>0</v>
      </c>
      <c r="C40" s="1">
        <f t="shared" si="8"/>
        <v>0.738888888888889</v>
      </c>
      <c r="D40" s="22">
        <f t="shared" si="7"/>
        <v>0.738888888888889</v>
      </c>
      <c r="E40" s="6">
        <f t="shared" si="2"/>
        <v>10.344444444444447</v>
      </c>
      <c r="F40" s="23">
        <f t="shared" si="3"/>
        <v>10.344444444444447</v>
      </c>
      <c r="G40" s="24">
        <f t="shared" si="4"/>
        <v>1.17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ht="12.75">
      <c r="A41" s="20">
        <f t="shared" si="0"/>
        <v>13</v>
      </c>
      <c r="B41" s="28">
        <v>0</v>
      </c>
      <c r="C41" s="1">
        <f t="shared" si="8"/>
        <v>0.738888888888889</v>
      </c>
      <c r="D41" s="22">
        <f t="shared" si="7"/>
        <v>0.738888888888889</v>
      </c>
      <c r="E41" s="6">
        <f t="shared" si="2"/>
        <v>9.605555555555558</v>
      </c>
      <c r="F41" s="23">
        <f t="shared" si="3"/>
        <v>9.605555555555558</v>
      </c>
      <c r="G41" s="24">
        <f t="shared" si="4"/>
        <v>1.08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12.75">
      <c r="A42" s="20">
        <f t="shared" si="0"/>
        <v>12</v>
      </c>
      <c r="B42" s="28">
        <v>0</v>
      </c>
      <c r="C42" s="1">
        <f t="shared" si="8"/>
        <v>0.738888888888889</v>
      </c>
      <c r="D42" s="22">
        <f t="shared" si="7"/>
        <v>0.738888888888889</v>
      </c>
      <c r="E42" s="6">
        <f t="shared" si="2"/>
        <v>8.866666666666669</v>
      </c>
      <c r="F42" s="23">
        <f t="shared" si="3"/>
        <v>8.866666666666669</v>
      </c>
      <c r="G42" s="24">
        <f t="shared" si="4"/>
        <v>1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1:19" ht="12.75">
      <c r="A43" s="20">
        <f t="shared" si="0"/>
        <v>11</v>
      </c>
      <c r="B43" s="28">
        <v>0</v>
      </c>
      <c r="C43" s="1">
        <f t="shared" si="8"/>
        <v>0.738888888888889</v>
      </c>
      <c r="D43" s="22">
        <f t="shared" si="7"/>
        <v>0.738888888888889</v>
      </c>
      <c r="E43" s="6">
        <f t="shared" si="2"/>
        <v>8.12777777777778</v>
      </c>
      <c r="F43" s="23">
        <f t="shared" si="3"/>
        <v>8.12777777777778</v>
      </c>
      <c r="G43" s="24">
        <f t="shared" si="4"/>
        <v>0.92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9" ht="12.75">
      <c r="A44" s="20">
        <f>A45+1</f>
        <v>10</v>
      </c>
      <c r="B44" s="28">
        <v>0</v>
      </c>
      <c r="C44" s="1">
        <f t="shared" si="8"/>
        <v>0.738888888888889</v>
      </c>
      <c r="D44" s="22">
        <f t="shared" si="7"/>
        <v>0.738888888888889</v>
      </c>
      <c r="E44" s="6">
        <f t="shared" si="2"/>
        <v>7.38888888888889</v>
      </c>
      <c r="F44" s="23">
        <f t="shared" si="3"/>
        <v>7.38888888888889</v>
      </c>
      <c r="G44" s="24">
        <f t="shared" si="4"/>
        <v>0.83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 ht="12.75">
      <c r="A45" s="20">
        <f t="shared" si="0"/>
        <v>9</v>
      </c>
      <c r="B45" s="28">
        <v>0</v>
      </c>
      <c r="C45" s="1">
        <f>($C$3*(42*1*76)/1728)-B45</f>
        <v>0.738888888888889</v>
      </c>
      <c r="D45" s="22">
        <f t="shared" si="7"/>
        <v>0.738888888888889</v>
      </c>
      <c r="E45" s="6">
        <f t="shared" si="2"/>
        <v>6.650000000000001</v>
      </c>
      <c r="F45" s="23">
        <f t="shared" si="3"/>
        <v>6.650000000000001</v>
      </c>
      <c r="G45" s="24">
        <f t="shared" si="4"/>
        <v>0.75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19" ht="12.75">
      <c r="A46" s="20">
        <f t="shared" si="0"/>
        <v>8</v>
      </c>
      <c r="B46" s="28">
        <v>0</v>
      </c>
      <c r="C46" s="1">
        <f>($C$3*(42*1*76)/1728)-B46</f>
        <v>0.738888888888889</v>
      </c>
      <c r="D46" s="22">
        <f t="shared" si="7"/>
        <v>0.738888888888889</v>
      </c>
      <c r="E46" s="6">
        <f t="shared" si="2"/>
        <v>5.911111111111112</v>
      </c>
      <c r="F46" s="23">
        <f t="shared" si="3"/>
        <v>5.911111111111112</v>
      </c>
      <c r="G46" s="24">
        <f t="shared" si="4"/>
        <v>0.67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1:19" ht="12.75">
      <c r="A47" s="20">
        <f t="shared" si="0"/>
        <v>7</v>
      </c>
      <c r="B47" s="28">
        <v>0</v>
      </c>
      <c r="C47" s="1">
        <f>$C$3*(((42*1*76)/1728)-B47)</f>
        <v>0.7388888888888889</v>
      </c>
      <c r="D47" s="29">
        <f t="shared" si="7"/>
        <v>0.7388888888888889</v>
      </c>
      <c r="E47" s="6">
        <f t="shared" si="2"/>
        <v>5.172222222222223</v>
      </c>
      <c r="F47" s="23">
        <f t="shared" si="3"/>
        <v>5.172222222222223</v>
      </c>
      <c r="G47" s="24">
        <f t="shared" si="4"/>
        <v>0.58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1:19" ht="12.75">
      <c r="A48" s="20">
        <f t="shared" si="0"/>
        <v>6</v>
      </c>
      <c r="B48" s="28">
        <v>0</v>
      </c>
      <c r="C48" s="1">
        <f aca="true" t="shared" si="9" ref="C48:C53">($C$3*(42*1*76)/1728)-B48</f>
        <v>0.738888888888889</v>
      </c>
      <c r="D48" s="22">
        <f t="shared" si="7"/>
        <v>0.738888888888889</v>
      </c>
      <c r="E48" s="6">
        <f t="shared" si="2"/>
        <v>4.4333333333333345</v>
      </c>
      <c r="F48" s="23">
        <f t="shared" si="3"/>
        <v>4.4333333333333345</v>
      </c>
      <c r="G48" s="24">
        <f t="shared" si="4"/>
        <v>0.5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1:19" ht="12.75">
      <c r="A49" s="20">
        <f t="shared" si="0"/>
        <v>5</v>
      </c>
      <c r="B49" s="28">
        <v>0</v>
      </c>
      <c r="C49" s="1">
        <f t="shared" si="9"/>
        <v>0.738888888888889</v>
      </c>
      <c r="D49" s="22">
        <f t="shared" si="7"/>
        <v>0.738888888888889</v>
      </c>
      <c r="E49" s="6">
        <f t="shared" si="2"/>
        <v>3.694444444444445</v>
      </c>
      <c r="F49" s="23">
        <f t="shared" si="3"/>
        <v>3.694444444444445</v>
      </c>
      <c r="G49" s="24">
        <f t="shared" si="4"/>
        <v>0.42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19" ht="12.75">
      <c r="A50" s="20">
        <f t="shared" si="0"/>
        <v>4</v>
      </c>
      <c r="B50" s="28">
        <v>0</v>
      </c>
      <c r="C50" s="1">
        <f t="shared" si="9"/>
        <v>0.738888888888889</v>
      </c>
      <c r="D50" s="22">
        <f t="shared" si="7"/>
        <v>0.738888888888889</v>
      </c>
      <c r="E50" s="6">
        <f t="shared" si="2"/>
        <v>2.955555555555556</v>
      </c>
      <c r="F50" s="23">
        <f t="shared" si="3"/>
        <v>2.955555555555556</v>
      </c>
      <c r="G50" s="24">
        <f t="shared" si="4"/>
        <v>0.33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1:19" ht="12.75">
      <c r="A51" s="20">
        <f t="shared" si="0"/>
        <v>3</v>
      </c>
      <c r="B51" s="28">
        <v>0</v>
      </c>
      <c r="C51" s="1">
        <f t="shared" si="9"/>
        <v>0.738888888888889</v>
      </c>
      <c r="D51" s="22">
        <f t="shared" si="7"/>
        <v>0.738888888888889</v>
      </c>
      <c r="E51" s="6">
        <f t="shared" si="2"/>
        <v>2.2166666666666672</v>
      </c>
      <c r="F51" s="23">
        <f t="shared" si="3"/>
        <v>2.2166666666666672</v>
      </c>
      <c r="G51" s="24">
        <f t="shared" si="4"/>
        <v>0.25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1:19" ht="12.75">
      <c r="A52" s="20">
        <f t="shared" si="0"/>
        <v>2</v>
      </c>
      <c r="B52" s="26">
        <v>0</v>
      </c>
      <c r="C52" s="1">
        <f t="shared" si="9"/>
        <v>0.738888888888889</v>
      </c>
      <c r="D52" s="22">
        <f t="shared" si="7"/>
        <v>0.738888888888889</v>
      </c>
      <c r="E52" s="6">
        <f t="shared" si="2"/>
        <v>1.477777777777778</v>
      </c>
      <c r="F52" s="23">
        <f t="shared" si="3"/>
        <v>1.477777777777778</v>
      </c>
      <c r="G52" s="24">
        <f t="shared" si="4"/>
        <v>0.17</v>
      </c>
      <c r="H52" s="18"/>
      <c r="I52" s="25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ht="13.5" thickBot="1">
      <c r="A53" s="30">
        <v>1</v>
      </c>
      <c r="B53" s="31">
        <v>0</v>
      </c>
      <c r="C53" s="32">
        <f t="shared" si="9"/>
        <v>0.738888888888889</v>
      </c>
      <c r="D53" s="33">
        <f t="shared" si="7"/>
        <v>0.738888888888889</v>
      </c>
      <c r="E53" s="34">
        <f>D53</f>
        <v>0.738888888888889</v>
      </c>
      <c r="F53" s="35">
        <f t="shared" si="3"/>
        <v>0.738888888888889</v>
      </c>
      <c r="G53" s="36">
        <f t="shared" si="4"/>
        <v>0.08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8" customFormat="1" ht="33.75" customHeight="1" thickTop="1">
      <c r="A54" s="41" t="s">
        <v>3</v>
      </c>
      <c r="B54" s="42">
        <f>SUM(B10:B53)</f>
        <v>21.076955433287484</v>
      </c>
      <c r="C54" s="42">
        <f>SUM(C10:C53)</f>
        <v>24.080328937796132</v>
      </c>
      <c r="D54" s="42">
        <f>SUM(D10:D53)</f>
        <v>45.15728437108357</v>
      </c>
      <c r="E54" s="43"/>
      <c r="F54" s="44">
        <f>F10</f>
        <v>45.157284371083584</v>
      </c>
      <c r="G54" s="7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12.75">
      <c r="A55" s="37"/>
      <c r="B55" s="38"/>
      <c r="C55" s="38"/>
      <c r="D55" s="38"/>
      <c r="E55" s="39"/>
      <c r="F55" s="40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2.75">
      <c r="A56" s="37"/>
      <c r="B56" s="38"/>
      <c r="C56" s="38"/>
      <c r="D56" s="38"/>
      <c r="E56" s="38"/>
      <c r="F56" s="3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1:19" ht="12.75">
      <c r="A57" s="37"/>
      <c r="B57" s="38"/>
      <c r="C57" s="38"/>
      <c r="D57" s="38"/>
      <c r="E57" s="38"/>
      <c r="F57" s="3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1:19" ht="12.75">
      <c r="A58" s="38"/>
      <c r="B58" s="38"/>
      <c r="C58" s="38"/>
      <c r="D58" s="38"/>
      <c r="E58" s="38"/>
      <c r="F58" s="3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1:19" ht="12.75">
      <c r="A59" s="38"/>
      <c r="B59" s="38"/>
      <c r="C59" s="38"/>
      <c r="D59" s="38"/>
      <c r="E59" s="38"/>
      <c r="F59" s="3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1:19" ht="12.75">
      <c r="A60" s="38"/>
      <c r="B60" s="38"/>
      <c r="C60" s="38"/>
      <c r="D60" s="38"/>
      <c r="E60" s="38"/>
      <c r="F60" s="3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1:19" ht="12.75">
      <c r="A61" s="38"/>
      <c r="B61" s="38"/>
      <c r="C61" s="38"/>
      <c r="D61" s="38"/>
      <c r="E61" s="38"/>
      <c r="F61" s="3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1:19" ht="12.75">
      <c r="A62" s="38"/>
      <c r="B62" s="38"/>
      <c r="C62" s="38"/>
      <c r="D62" s="38"/>
      <c r="E62" s="38"/>
      <c r="F62" s="3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1:19" ht="12.75">
      <c r="A63" s="38"/>
      <c r="B63" s="38"/>
      <c r="C63" s="38"/>
      <c r="D63" s="38"/>
      <c r="E63" s="38"/>
      <c r="F63" s="3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1:19" ht="12.75">
      <c r="A64" s="38"/>
      <c r="B64" s="38"/>
      <c r="C64" s="38"/>
      <c r="D64" s="38"/>
      <c r="E64" s="38"/>
      <c r="F64" s="3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1:19" ht="12.75">
      <c r="A65" s="38"/>
      <c r="B65" s="38"/>
      <c r="C65" s="38"/>
      <c r="D65" s="38"/>
      <c r="E65" s="38"/>
      <c r="F65" s="3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1:19" ht="12.75">
      <c r="A66" s="38"/>
      <c r="B66" s="38"/>
      <c r="C66" s="38"/>
      <c r="D66" s="38"/>
      <c r="E66" s="38"/>
      <c r="F66" s="3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1:19" ht="12.75">
      <c r="A67" s="38"/>
      <c r="B67" s="38"/>
      <c r="C67" s="38"/>
      <c r="D67" s="38"/>
      <c r="E67" s="38"/>
      <c r="F67" s="3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1:19" ht="12.75">
      <c r="A68" s="38"/>
      <c r="B68" s="38"/>
      <c r="C68" s="38"/>
      <c r="D68" s="38"/>
      <c r="E68" s="38"/>
      <c r="F68" s="3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1:19" ht="12.75">
      <c r="A69" s="38"/>
      <c r="B69" s="38"/>
      <c r="C69" s="38"/>
      <c r="D69" s="38"/>
      <c r="E69" s="38"/>
      <c r="F69" s="3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1:19" ht="12.75">
      <c r="A70" s="38"/>
      <c r="B70" s="38"/>
      <c r="C70" s="38"/>
      <c r="D70" s="38"/>
      <c r="E70" s="38"/>
      <c r="F70" s="3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</row>
    <row r="71" spans="1:19" ht="12.75">
      <c r="A71" s="38"/>
      <c r="B71" s="38"/>
      <c r="C71" s="38"/>
      <c r="D71" s="38"/>
      <c r="E71" s="38"/>
      <c r="F71" s="3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1:19" ht="12.75">
      <c r="A72" s="38"/>
      <c r="B72" s="38"/>
      <c r="C72" s="38"/>
      <c r="D72" s="38"/>
      <c r="E72" s="38"/>
      <c r="F72" s="3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</row>
    <row r="73" spans="1:19" ht="12.75">
      <c r="A73" s="38"/>
      <c r="B73" s="38"/>
      <c r="C73" s="38"/>
      <c r="D73" s="38"/>
      <c r="E73" s="38"/>
      <c r="F73" s="3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1:19" ht="12.75">
      <c r="A74" s="38"/>
      <c r="B74" s="38"/>
      <c r="C74" s="38"/>
      <c r="D74" s="38"/>
      <c r="E74" s="38"/>
      <c r="F74" s="3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</row>
    <row r="75" spans="1:19" ht="12.75">
      <c r="A75" s="38"/>
      <c r="B75" s="38"/>
      <c r="C75" s="38"/>
      <c r="D75" s="38"/>
      <c r="E75" s="38"/>
      <c r="F75" s="3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</row>
    <row r="76" spans="1:19" ht="12.75">
      <c r="A76" s="38"/>
      <c r="B76" s="38"/>
      <c r="C76" s="38"/>
      <c r="D76" s="38"/>
      <c r="E76" s="38"/>
      <c r="F76" s="3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</row>
    <row r="77" spans="1:19" ht="12.75">
      <c r="A77" s="38"/>
      <c r="B77" s="38"/>
      <c r="C77" s="38"/>
      <c r="D77" s="38"/>
      <c r="E77" s="38"/>
      <c r="F77" s="3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1:19" ht="12.75">
      <c r="A78" s="38"/>
      <c r="B78" s="38"/>
      <c r="C78" s="38"/>
      <c r="D78" s="38"/>
      <c r="E78" s="38"/>
      <c r="F78" s="3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</row>
    <row r="79" spans="1:19" ht="12.75">
      <c r="A79" s="38"/>
      <c r="B79" s="38"/>
      <c r="C79" s="38"/>
      <c r="D79" s="38"/>
      <c r="E79" s="38"/>
      <c r="F79" s="3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</row>
    <row r="80" spans="1:19" ht="12.75">
      <c r="A80" s="38"/>
      <c r="B80" s="38"/>
      <c r="C80" s="38"/>
      <c r="D80" s="38"/>
      <c r="E80" s="38"/>
      <c r="F80" s="3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</row>
    <row r="81" spans="1:19" ht="12.75">
      <c r="A81" s="38"/>
      <c r="B81" s="38"/>
      <c r="C81" s="38"/>
      <c r="D81" s="38"/>
      <c r="E81" s="38"/>
      <c r="F81" s="3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1:19" ht="12.75">
      <c r="A82" s="38"/>
      <c r="B82" s="38"/>
      <c r="C82" s="38"/>
      <c r="D82" s="38"/>
      <c r="E82" s="38"/>
      <c r="F82" s="3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</row>
    <row r="83" spans="1:19" ht="12.75">
      <c r="A83" s="38"/>
      <c r="B83" s="38"/>
      <c r="C83" s="38"/>
      <c r="D83" s="38"/>
      <c r="E83" s="38"/>
      <c r="F83" s="3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</row>
    <row r="84" spans="1:19" ht="12.75">
      <c r="A84" s="38"/>
      <c r="B84" s="38"/>
      <c r="C84" s="38"/>
      <c r="D84" s="38"/>
      <c r="E84" s="38"/>
      <c r="F84" s="3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</row>
    <row r="85" spans="1:19" ht="12.75">
      <c r="A85" s="38"/>
      <c r="B85" s="38"/>
      <c r="C85" s="38"/>
      <c r="D85" s="38"/>
      <c r="E85" s="38"/>
      <c r="F85" s="3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</row>
    <row r="86" spans="1:19" ht="12.75">
      <c r="A86" s="38"/>
      <c r="B86" s="38"/>
      <c r="C86" s="38"/>
      <c r="D86" s="38"/>
      <c r="E86" s="38"/>
      <c r="F86" s="3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</row>
    <row r="87" spans="1:19" ht="12.75">
      <c r="A87" s="38"/>
      <c r="B87" s="38"/>
      <c r="C87" s="38"/>
      <c r="D87" s="38"/>
      <c r="E87" s="38"/>
      <c r="F87" s="3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</row>
    <row r="88" spans="1:19" ht="12.75">
      <c r="A88" s="38"/>
      <c r="B88" s="38"/>
      <c r="C88" s="38"/>
      <c r="D88" s="38"/>
      <c r="E88" s="38"/>
      <c r="F88" s="3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</row>
    <row r="89" spans="1:19" ht="12.75">
      <c r="A89" s="38"/>
      <c r="B89" s="38"/>
      <c r="C89" s="38"/>
      <c r="D89" s="38"/>
      <c r="E89" s="38"/>
      <c r="F89" s="3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</row>
    <row r="90" spans="1:19" ht="12.75">
      <c r="A90" s="38"/>
      <c r="B90" s="38"/>
      <c r="C90" s="38"/>
      <c r="D90" s="38"/>
      <c r="E90" s="38"/>
      <c r="F90" s="3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</row>
  </sheetData>
  <mergeCells count="4">
    <mergeCell ref="A8:A9"/>
    <mergeCell ref="B8:D8"/>
    <mergeCell ref="E8:F8"/>
    <mergeCell ref="G8:G9"/>
  </mergeCells>
  <printOptions horizontalCentered="1" verticalCentered="1"/>
  <pageMargins left="1.33" right="0.75" top="0.43" bottom="0.86" header="0.2" footer="0.22"/>
  <pageSetup fitToHeight="1" fitToWidth="1" horizontalDpi="300" verticalDpi="300" orientation="portrait" scale="88" r:id="rId2"/>
  <headerFooter alignWithMargins="0">
    <oddFooter>&amp;C&amp;"Arial,Bold"&amp;8ecoChamber
1526 Gleneagles Drive, 
Bowling Green, OH  43402
(419) 306-1129 Fax (202) 4462918
www.4pipe.com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Advanced Pipe Products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Toliver</dc:creator>
  <cp:keywords/>
  <dc:description/>
  <cp:lastModifiedBy>Tim Toliver</cp:lastModifiedBy>
  <cp:lastPrinted>2009-07-06T00:23:00Z</cp:lastPrinted>
  <dcterms:created xsi:type="dcterms:W3CDTF">2002-01-31T15:17:03Z</dcterms:created>
  <dcterms:modified xsi:type="dcterms:W3CDTF">2009-07-06T00:24:25Z</dcterms:modified>
  <cp:category/>
  <cp:version/>
  <cp:contentType/>
  <cp:contentStatus/>
</cp:coreProperties>
</file>